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365" windowWidth="14070" windowHeight="4965" tabRatio="468" activeTab="2"/>
  </bookViews>
  <sheets>
    <sheet name="Terms of Use" sheetId="1" r:id="rId1"/>
    <sheet name="Contact Details" sheetId="2" state="hidden" r:id="rId2"/>
    <sheet name="Income" sheetId="3" r:id="rId3"/>
    <sheet name="Expenditure" sheetId="4" r:id="rId4"/>
    <sheet name="Summary" sheetId="5" r:id="rId5"/>
    <sheet name="Cat 1" sheetId="6" r:id="rId6"/>
    <sheet name="Cat 2" sheetId="7" r:id="rId7"/>
    <sheet name="Cat 3" sheetId="8" r:id="rId8"/>
    <sheet name="Cat 4" sheetId="9" r:id="rId9"/>
  </sheets>
  <definedNames>
    <definedName name="_xlnm.Print_Area" localSheetId="5">'Cat 1'!$B$2:$N$26</definedName>
    <definedName name="_xlnm.Print_Area" localSheetId="6">'Cat 2'!$B$2:$N$26</definedName>
    <definedName name="_xlnm.Print_Area" localSheetId="7">'Cat 3'!$B$2:$N$26</definedName>
    <definedName name="_xlnm.Print_Area" localSheetId="8">'Cat 4'!$B$2:$N$26</definedName>
    <definedName name="_xlnm.Print_Area" localSheetId="3">'Expenditure'!$B$2:$Z$27</definedName>
    <definedName name="_xlnm.Print_Area" localSheetId="2">'Income'!$B$2:$Z$30</definedName>
    <definedName name="_xlnm.Print_Area" localSheetId="4">'Summary'!$B$2:$AB$26</definedName>
    <definedName name="_xlnm.Print_Area" localSheetId="0">'Terms of Use'!$B$1:$N$37</definedName>
    <definedName name="_xlnm.Print_Titles" localSheetId="3">'Expenditure'!$1:$1</definedName>
    <definedName name="_xlnm.Print_Titles" localSheetId="2">'Income'!$1:$1</definedName>
    <definedName name="_xlnm.Print_Titles" localSheetId="4">'Summary'!$1:$1</definedName>
  </definedNames>
  <calcPr fullCalcOnLoad="1"/>
</workbook>
</file>

<file path=xl/comments1.xml><?xml version="1.0" encoding="utf-8"?>
<comments xmlns="http://schemas.openxmlformats.org/spreadsheetml/2006/main">
  <authors>
    <author>Steve Llewellyn</author>
  </authors>
  <commentList>
    <comment ref="H31" authorId="0">
      <text>
        <r>
          <rPr>
            <b/>
            <u val="single"/>
            <sz val="10"/>
            <color indexed="10"/>
            <rFont val="Arial"/>
            <family val="2"/>
          </rPr>
          <t>ENTRY FIELD</t>
        </r>
        <r>
          <rPr>
            <sz val="10"/>
            <color indexed="10"/>
            <rFont val="Arial"/>
            <family val="2"/>
          </rPr>
          <t xml:space="preserve">
Y</t>
        </r>
        <r>
          <rPr>
            <sz val="11"/>
            <color indexed="10"/>
            <rFont val="Arial"/>
            <family val="2"/>
          </rPr>
          <t>our organisation name should appear here.  This will validate your site licence and enable the document to calculate accurately.</t>
        </r>
      </text>
    </comment>
  </commentList>
</comments>
</file>

<file path=xl/comments3.xml><?xml version="1.0" encoding="utf-8"?>
<comments xmlns="http://schemas.openxmlformats.org/spreadsheetml/2006/main">
  <authors>
    <author>Pre-installed User</author>
  </authors>
  <commentList>
    <comment ref="D4" authorId="0">
      <text>
        <r>
          <rPr>
            <sz val="12"/>
            <color indexed="10"/>
            <rFont val="Arial"/>
            <family val="2"/>
          </rPr>
          <t>Enter your account number here.</t>
        </r>
      </text>
    </comment>
  </commentList>
</comments>
</file>

<file path=xl/comments5.xml><?xml version="1.0" encoding="utf-8"?>
<comments xmlns="http://schemas.openxmlformats.org/spreadsheetml/2006/main">
  <authors>
    <author>Pre-installed User</author>
  </authors>
  <commentList>
    <comment ref="M6" authorId="0">
      <text>
        <r>
          <rPr>
            <sz val="12"/>
            <color indexed="10"/>
            <rFont val="Arial"/>
            <family val="2"/>
          </rPr>
          <t>Opening balance entry required.</t>
        </r>
      </text>
    </comment>
    <comment ref="G6" authorId="0">
      <text>
        <r>
          <rPr>
            <sz val="12"/>
            <color indexed="10"/>
            <rFont val="Arial"/>
            <family val="2"/>
          </rPr>
          <t>Opening balance entry required.</t>
        </r>
      </text>
    </comment>
  </commentList>
</comments>
</file>

<file path=xl/comments6.xml><?xml version="1.0" encoding="utf-8"?>
<comments xmlns="http://schemas.openxmlformats.org/spreadsheetml/2006/main">
  <authors>
    <author>Steve Llewellyn</author>
  </authors>
  <commentList>
    <comment ref="J14" authorId="0">
      <text>
        <r>
          <rPr>
            <b/>
            <sz val="8"/>
            <color indexed="10"/>
            <rFont val="Tahoma"/>
            <family val="2"/>
          </rPr>
          <t>ENTER OPENING BALANCE</t>
        </r>
      </text>
    </comment>
  </commentList>
</comments>
</file>

<file path=xl/comments7.xml><?xml version="1.0" encoding="utf-8"?>
<comments xmlns="http://schemas.openxmlformats.org/spreadsheetml/2006/main">
  <authors>
    <author>Steve Llewellyn</author>
  </authors>
  <commentList>
    <comment ref="J14" authorId="0">
      <text>
        <r>
          <rPr>
            <b/>
            <sz val="8"/>
            <color indexed="10"/>
            <rFont val="Tahoma"/>
            <family val="2"/>
          </rPr>
          <t>ENTER OPENING BALANCE</t>
        </r>
      </text>
    </comment>
  </commentList>
</comments>
</file>

<file path=xl/comments8.xml><?xml version="1.0" encoding="utf-8"?>
<comments xmlns="http://schemas.openxmlformats.org/spreadsheetml/2006/main">
  <authors>
    <author>Steve Llewellyn</author>
  </authors>
  <commentList>
    <comment ref="J14" authorId="0">
      <text>
        <r>
          <rPr>
            <b/>
            <sz val="8"/>
            <color indexed="10"/>
            <rFont val="Tahoma"/>
            <family val="2"/>
          </rPr>
          <t>ENTER OPENING BALANCE</t>
        </r>
      </text>
    </comment>
  </commentList>
</comments>
</file>

<file path=xl/comments9.xml><?xml version="1.0" encoding="utf-8"?>
<comments xmlns="http://schemas.openxmlformats.org/spreadsheetml/2006/main">
  <authors>
    <author>Steve Llewellyn</author>
  </authors>
  <commentList>
    <comment ref="J14" authorId="0">
      <text>
        <r>
          <rPr>
            <b/>
            <sz val="8"/>
            <color indexed="10"/>
            <rFont val="Tahoma"/>
            <family val="2"/>
          </rPr>
          <t>ENTER OPENING BALANCE</t>
        </r>
      </text>
    </comment>
  </commentList>
</comments>
</file>

<file path=xl/sharedStrings.xml><?xml version="1.0" encoding="utf-8"?>
<sst xmlns="http://schemas.openxmlformats.org/spreadsheetml/2006/main" count="293" uniqueCount="129">
  <si>
    <t>Income Period:</t>
  </si>
  <si>
    <t>to:</t>
  </si>
  <si>
    <t>Total Income Brought Forward:</t>
  </si>
  <si>
    <t>Date</t>
  </si>
  <si>
    <t>Income</t>
  </si>
  <si>
    <t>Reconciled?</t>
  </si>
  <si>
    <t>Amount</t>
  </si>
  <si>
    <t>Income Source</t>
  </si>
  <si>
    <t>yes(1)/no(0)</t>
  </si>
  <si>
    <t>Reconciled</t>
  </si>
  <si>
    <t>Total Income This Period:</t>
  </si>
  <si>
    <t>Total Income Carried Forward:</t>
  </si>
  <si>
    <t>Expenditure Period:</t>
  </si>
  <si>
    <t>Total Expenditure Brought Forward:</t>
  </si>
  <si>
    <t>Supplier</t>
  </si>
  <si>
    <t>Cheque</t>
  </si>
  <si>
    <t>Total</t>
  </si>
  <si>
    <t>EXPENDITURE CATEGORY</t>
  </si>
  <si>
    <t>Expenditure</t>
  </si>
  <si>
    <t>Number</t>
  </si>
  <si>
    <t>Details</t>
  </si>
  <si>
    <t>Total Expenditure This Period:</t>
  </si>
  <si>
    <t>Total Expenditure Carried Forward:</t>
  </si>
  <si>
    <t>SUMMARY THIS PERIOD:</t>
  </si>
  <si>
    <t>Previous bank balance:</t>
  </si>
  <si>
    <t xml:space="preserve">        Previous balance of funds:</t>
  </si>
  <si>
    <t>INCOME</t>
  </si>
  <si>
    <t>EXPENDITURE</t>
  </si>
  <si>
    <t>Total This Period:</t>
  </si>
  <si>
    <t>(To Date)</t>
  </si>
  <si>
    <t>Reconciled This Period:</t>
  </si>
  <si>
    <t>Current balance of funds:</t>
  </si>
  <si>
    <t>@</t>
  </si>
  <si>
    <t>(Previous balance + income - expenditure)</t>
  </si>
  <si>
    <t>Reference</t>
  </si>
  <si>
    <t>SUMMARY SHEET</t>
  </si>
  <si>
    <t>NON-PUBLIC SCHOOL FUNDS</t>
  </si>
  <si>
    <t>VAT?</t>
  </si>
  <si>
    <t>of VAT</t>
  </si>
  <si>
    <t>VAT PAID AND RECEIVED</t>
  </si>
  <si>
    <t>VAT ON INCOME</t>
  </si>
  <si>
    <t>VAT ON EXPENDITURE</t>
  </si>
  <si>
    <t>This Period</t>
  </si>
  <si>
    <t>Cumulative</t>
  </si>
  <si>
    <t>Bank statement balance:</t>
  </si>
  <si>
    <t>Opening bank balance:</t>
  </si>
  <si>
    <t xml:space="preserve">        Opening fund balance:</t>
  </si>
  <si>
    <t xml:space="preserve"> </t>
  </si>
  <si>
    <t>This site licence enables multiple users on the purchasers premises and portable P.C.'s only.</t>
  </si>
  <si>
    <t>Whilst every effort has been made to protect against accidental damage to the standard document</t>
  </si>
  <si>
    <t>set-up during everyday use, we cannot accept responsibility for loss of any document content incurred</t>
  </si>
  <si>
    <t>as a result of changes made by any user.</t>
  </si>
  <si>
    <t>MANAGE &amp; REPORT</t>
  </si>
  <si>
    <t>This document has been sold under licence to</t>
  </si>
  <si>
    <t>and is subject to the terms of use stated above.</t>
  </si>
  <si>
    <t>This document and the material herein is solely for the non commercial use of the organisation purchasing</t>
  </si>
  <si>
    <r>
      <t xml:space="preserve">VAT TO CLAIM / </t>
    </r>
    <r>
      <rPr>
        <b/>
        <sz val="13"/>
        <color indexed="10"/>
        <rFont val="Gill Sans"/>
        <family val="2"/>
      </rPr>
      <t>TO PAY (-)</t>
    </r>
    <r>
      <rPr>
        <b/>
        <sz val="13"/>
        <rFont val="Gill Sans"/>
        <family val="2"/>
      </rPr>
      <t xml:space="preserve"> THIS PERIOD:</t>
    </r>
  </si>
  <si>
    <t>ACCOUNT NO.:</t>
  </si>
  <si>
    <t>- INCOME</t>
  </si>
  <si>
    <t>Terms of Use</t>
  </si>
  <si>
    <t>Net</t>
  </si>
  <si>
    <t>VAT on</t>
  </si>
  <si>
    <t>To:</t>
  </si>
  <si>
    <t xml:space="preserve">- EXPENDITURE    </t>
  </si>
  <si>
    <t>with any other organisation without the prior written permission of an authorised representative of</t>
  </si>
  <si>
    <t>Part of the 'Counting Sense' series</t>
  </si>
  <si>
    <t>direct from EXCEL'ED.  No part of the document may be copied, broadcast or shared</t>
  </si>
  <si>
    <t>EXCEL'ED.</t>
  </si>
  <si>
    <t>Mobile: 07881 956993</t>
  </si>
  <si>
    <t>(Subject to annual subscription fee.  Lines open between 9.00 a.m. &amp; 4.30 p.m.)</t>
  </si>
  <si>
    <t>01633 893218</t>
  </si>
  <si>
    <t>Enter date</t>
  </si>
  <si>
    <t>ACCOUNT TITLE</t>
  </si>
  <si>
    <t>SUMMARY</t>
  </si>
  <si>
    <r>
      <t xml:space="preserve">A </t>
    </r>
    <r>
      <rPr>
        <b/>
        <sz val="12"/>
        <color indexed="18"/>
        <rFont val="Arial"/>
        <family val="2"/>
      </rPr>
      <t>support line service</t>
    </r>
    <r>
      <rPr>
        <sz val="12"/>
        <color indexed="18"/>
        <rFont val="Arial"/>
        <family val="2"/>
      </rPr>
      <t xml:space="preserve"> is available for queries, advice and guidance on:</t>
    </r>
  </si>
  <si>
    <t>PERIOD</t>
  </si>
  <si>
    <t>The Avenue School</t>
  </si>
  <si>
    <t>Summary of Income &amp; Expenditure by Category</t>
  </si>
  <si>
    <t xml:space="preserve">Income Received @ </t>
  </si>
  <si>
    <t xml:space="preserve">Opening Balance @ </t>
  </si>
  <si>
    <t xml:space="preserve">Expenditure Entered @ </t>
  </si>
  <si>
    <t xml:space="preserve">Current Balance @ </t>
  </si>
  <si>
    <t xml:space="preserve">Income/Expenditure Category:   </t>
  </si>
  <si>
    <t xml:space="preserve">for </t>
  </si>
  <si>
    <t>Cat 1</t>
  </si>
  <si>
    <t>Copyright © 2005 EXCEL'ED.  All rights reserved.  Terms of use apply.</t>
  </si>
  <si>
    <t>EXCEL'ED, 1 Jasmine Close, Rogerstone, Newport, South Wales. NP10 9JH.</t>
  </si>
  <si>
    <t>e-mail: steve@exceled.co.uk</t>
  </si>
  <si>
    <t>www.exceled.co.uk</t>
  </si>
  <si>
    <t>Cat 2</t>
  </si>
  <si>
    <t>Cat 3</t>
  </si>
  <si>
    <t>Cat 4</t>
  </si>
  <si>
    <t>Cat 5</t>
  </si>
  <si>
    <t>Cat 6</t>
  </si>
  <si>
    <t>Cat 7</t>
  </si>
  <si>
    <t>Cat 8</t>
  </si>
  <si>
    <t>Cat 9</t>
  </si>
  <si>
    <t>Cat 10</t>
  </si>
  <si>
    <t>Cat 11</t>
  </si>
  <si>
    <t>Cat 12</t>
  </si>
  <si>
    <t>Cat 13</t>
  </si>
  <si>
    <t>Cat 14</t>
  </si>
  <si>
    <t>Cat 15</t>
  </si>
  <si>
    <t>INCOME/EXPENDITURE CATEGORY</t>
  </si>
  <si>
    <t>Enter Date</t>
  </si>
  <si>
    <t>Parents</t>
  </si>
  <si>
    <t>12345</t>
  </si>
  <si>
    <t>Bude trip income  - 1st installment</t>
  </si>
  <si>
    <t>24356</t>
  </si>
  <si>
    <t>Bude trip income  - 2nd installment</t>
  </si>
  <si>
    <t>43567</t>
  </si>
  <si>
    <t>Swanage trip income  - 1st installment</t>
  </si>
  <si>
    <t>76890</t>
  </si>
  <si>
    <t>Swanage trip income  - 2nd installment</t>
  </si>
  <si>
    <t>Bude trip income  - 3rd installment</t>
  </si>
  <si>
    <t>Swanage trip income  - 3rd installment</t>
  </si>
  <si>
    <t>768</t>
  </si>
  <si>
    <t>Bude trip income  - 4th installment</t>
  </si>
  <si>
    <t>34567</t>
  </si>
  <si>
    <t>Swanage trip income  - 4th installment</t>
  </si>
  <si>
    <t>Bude Trip</t>
  </si>
  <si>
    <t>Swanage Trip</t>
  </si>
  <si>
    <t>Bude Adventures</t>
  </si>
  <si>
    <t>Accomodation deposit</t>
  </si>
  <si>
    <t>Swanage Hols</t>
  </si>
  <si>
    <t>Crawley Travel</t>
  </si>
  <si>
    <t>Coach costs</t>
  </si>
  <si>
    <t>Uniform</t>
  </si>
  <si>
    <t>misc.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</si>
</sst>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£&quot;#,##0.00"/>
    <numFmt numFmtId="174" formatCode=";;;"/>
    <numFmt numFmtId="175" formatCode="0;\-0;;@"/>
    <numFmt numFmtId="176" formatCode="d\-mmm\-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ill Sans"/>
      <family val="2"/>
    </font>
    <font>
      <sz val="12"/>
      <name val="Gill Sans"/>
      <family val="2"/>
    </font>
    <font>
      <sz val="13"/>
      <name val="Gill Sans"/>
      <family val="2"/>
    </font>
    <font>
      <b/>
      <sz val="13"/>
      <color indexed="18"/>
      <name val="Gill Sans"/>
      <family val="2"/>
    </font>
    <font>
      <u val="single"/>
      <sz val="13"/>
      <name val="Gill Sans"/>
      <family val="2"/>
    </font>
    <font>
      <b/>
      <sz val="13"/>
      <name val="Gill Sans"/>
      <family val="2"/>
    </font>
    <font>
      <b/>
      <u val="double"/>
      <sz val="13"/>
      <name val="Gill Sans"/>
      <family val="2"/>
    </font>
    <font>
      <i/>
      <sz val="13"/>
      <name val="Gill Sans"/>
      <family val="2"/>
    </font>
    <font>
      <u val="single"/>
      <sz val="11"/>
      <color indexed="10"/>
      <name val="Gill Sans"/>
      <family val="2"/>
    </font>
    <font>
      <b/>
      <sz val="13"/>
      <color indexed="10"/>
      <name val="Gill Sans"/>
      <family val="2"/>
    </font>
    <font>
      <b/>
      <sz val="12"/>
      <color indexed="18"/>
      <name val="Gill Sans"/>
      <family val="2"/>
    </font>
    <font>
      <b/>
      <sz val="11"/>
      <color indexed="18"/>
      <name val="Gill Sans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sz val="18"/>
      <color indexed="18"/>
      <name val="Arial"/>
      <family val="2"/>
    </font>
    <font>
      <sz val="20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u val="single"/>
      <sz val="14"/>
      <name val="Arial"/>
      <family val="2"/>
    </font>
    <font>
      <sz val="12"/>
      <color indexed="21"/>
      <name val="Arial"/>
      <family val="2"/>
    </font>
    <font>
      <sz val="12"/>
      <color indexed="19"/>
      <name val="Arial"/>
      <family val="2"/>
    </font>
    <font>
      <u val="single"/>
      <sz val="11"/>
      <color indexed="10"/>
      <name val="Arial"/>
      <family val="2"/>
    </font>
    <font>
      <b/>
      <sz val="12"/>
      <color indexed="19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3"/>
      <color indexed="18"/>
      <name val="Comic Sans MS"/>
      <family val="4"/>
    </font>
    <font>
      <sz val="12"/>
      <color indexed="18"/>
      <name val="Comic Sans MS"/>
      <family val="4"/>
    </font>
    <font>
      <sz val="14"/>
      <color indexed="18"/>
      <name val="Arial"/>
      <family val="2"/>
    </font>
    <font>
      <sz val="8"/>
      <color indexed="1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2"/>
      <color indexed="16"/>
      <name val="Arial"/>
      <family val="2"/>
    </font>
    <font>
      <sz val="8"/>
      <color indexed="16"/>
      <name val="Arial"/>
      <family val="2"/>
    </font>
    <font>
      <sz val="18"/>
      <color indexed="16"/>
      <name val="Arial"/>
      <family val="2"/>
    </font>
    <font>
      <sz val="18"/>
      <name val="Gill Sans"/>
      <family val="0"/>
    </font>
    <font>
      <b/>
      <sz val="12"/>
      <color indexed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color indexed="10"/>
      <name val="Tahoma"/>
      <family val="2"/>
    </font>
    <font>
      <u val="single"/>
      <sz val="10"/>
      <color indexed="12"/>
      <name val="Arial"/>
      <family val="0"/>
    </font>
    <font>
      <b/>
      <u val="single"/>
      <sz val="12"/>
      <color indexed="16"/>
      <name val="Arial"/>
      <family val="2"/>
    </font>
    <font>
      <u val="single"/>
      <sz val="10"/>
      <color indexed="36"/>
      <name val="Arial"/>
      <family val="0"/>
    </font>
    <font>
      <sz val="14"/>
      <color indexed="9"/>
      <name val="Arial"/>
      <family val="2"/>
    </font>
    <font>
      <u val="single"/>
      <sz val="13"/>
      <color indexed="9"/>
      <name val="Arial"/>
      <family val="2"/>
    </font>
    <font>
      <sz val="13"/>
      <color indexed="9"/>
      <name val="Arial"/>
      <family val="2"/>
    </font>
    <font>
      <u val="single"/>
      <sz val="13"/>
      <color indexed="12"/>
      <name val="Arial"/>
      <family val="2"/>
    </font>
    <font>
      <b/>
      <u val="single"/>
      <sz val="14"/>
      <color indexed="12"/>
      <name val="Arial"/>
      <family val="2"/>
    </font>
    <font>
      <sz val="12"/>
      <color indexed="63"/>
      <name val="Comic Sans MS"/>
      <family val="4"/>
    </font>
    <font>
      <sz val="12"/>
      <color indexed="63"/>
      <name val="Arial"/>
      <family val="0"/>
    </font>
    <font>
      <sz val="14"/>
      <color indexed="10"/>
      <name val="Comic Sans MS"/>
      <family val="4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6"/>
      <color indexed="56"/>
      <name val="Comic Sans MS"/>
      <family val="4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</fills>
  <borders count="7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51"/>
      </left>
      <right>
        <color indexed="63"/>
      </right>
      <top style="double">
        <color indexed="51"/>
      </top>
      <bottom>
        <color indexed="63"/>
      </bottom>
    </border>
    <border>
      <left>
        <color indexed="63"/>
      </left>
      <right>
        <color indexed="63"/>
      </right>
      <top style="double">
        <color indexed="51"/>
      </top>
      <bottom>
        <color indexed="63"/>
      </bottom>
    </border>
    <border>
      <left>
        <color indexed="63"/>
      </left>
      <right style="double">
        <color indexed="51"/>
      </right>
      <top style="double">
        <color indexed="51"/>
      </top>
      <bottom>
        <color indexed="63"/>
      </bottom>
    </border>
    <border>
      <left style="double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>
        <color indexed="63"/>
      </bottom>
    </border>
    <border>
      <left style="double">
        <color indexed="51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1"/>
      </right>
      <top>
        <color indexed="63"/>
      </top>
      <bottom style="double">
        <color indexed="56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double">
        <color indexed="19"/>
      </left>
      <right>
        <color indexed="63"/>
      </right>
      <top style="double">
        <color indexed="19"/>
      </top>
      <bottom style="double">
        <color indexed="19"/>
      </bottom>
    </border>
    <border>
      <left>
        <color indexed="63"/>
      </left>
      <right>
        <color indexed="63"/>
      </right>
      <top style="double">
        <color indexed="19"/>
      </top>
      <bottom style="double">
        <color indexed="19"/>
      </bottom>
    </border>
    <border>
      <left>
        <color indexed="63"/>
      </left>
      <right style="double">
        <color indexed="19"/>
      </right>
      <top style="double">
        <color indexed="19"/>
      </top>
      <bottom style="double">
        <color indexed="1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uble"/>
    </border>
    <border>
      <left style="double"/>
      <right style="double"/>
      <top style="dotted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tted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ashed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7" fontId="5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37" fontId="0" fillId="2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Fill="1" applyAlignment="1" applyProtection="1">
      <alignment/>
      <protection locked="0"/>
    </xf>
    <xf numFmtId="37" fontId="0" fillId="0" borderId="4" xfId="0" applyNumberFormat="1" applyFont="1" applyFill="1" applyBorder="1" applyAlignment="1" applyProtection="1">
      <alignment/>
      <protection locked="0"/>
    </xf>
    <xf numFmtId="37" fontId="0" fillId="0" borderId="5" xfId="0" applyNumberFormat="1" applyFont="1" applyFill="1" applyBorder="1" applyAlignment="1" applyProtection="1">
      <alignment/>
      <protection locked="0"/>
    </xf>
    <xf numFmtId="37" fontId="0" fillId="0" borderId="6" xfId="0" applyNumberFormat="1" applyFont="1" applyFill="1" applyBorder="1" applyAlignment="1" applyProtection="1">
      <alignment/>
      <protection locked="0"/>
    </xf>
    <xf numFmtId="37" fontId="0" fillId="0" borderId="7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/>
      <protection locked="0"/>
    </xf>
    <xf numFmtId="37" fontId="0" fillId="0" borderId="8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 horizontal="centerContinuous"/>
      <protection locked="0"/>
    </xf>
    <xf numFmtId="37" fontId="0" fillId="0" borderId="0" xfId="0" applyNumberFormat="1" applyFont="1" applyFill="1" applyAlignment="1" applyProtection="1">
      <alignment horizontal="centerContinuous"/>
      <protection locked="0"/>
    </xf>
    <xf numFmtId="37" fontId="19" fillId="0" borderId="0" xfId="0" applyNumberFormat="1" applyFont="1" applyFill="1" applyAlignment="1" applyProtection="1">
      <alignment horizontal="centerContinuous"/>
      <protection locked="0"/>
    </xf>
    <xf numFmtId="37" fontId="0" fillId="0" borderId="8" xfId="0" applyNumberFormat="1" applyFont="1" applyFill="1" applyBorder="1" applyAlignment="1" applyProtection="1">
      <alignment horizontal="centerContinuous"/>
      <protection locked="0"/>
    </xf>
    <xf numFmtId="37" fontId="20" fillId="0" borderId="0" xfId="0" applyNumberFormat="1" applyFont="1" applyFill="1" applyAlignment="1" applyProtection="1">
      <alignment horizontal="center"/>
      <protection locked="0"/>
    </xf>
    <xf numFmtId="37" fontId="20" fillId="0" borderId="0" xfId="0" applyNumberFormat="1" applyFont="1" applyFill="1" applyBorder="1" applyAlignment="1" applyProtection="1">
      <alignment horizontal="center"/>
      <protection locked="0"/>
    </xf>
    <xf numFmtId="37" fontId="35" fillId="0" borderId="0" xfId="0" applyNumberFormat="1" applyFont="1" applyFill="1" applyBorder="1" applyAlignment="1" applyProtection="1">
      <alignment horizontal="centerContinuous"/>
      <protection locked="0"/>
    </xf>
    <xf numFmtId="37" fontId="0" fillId="0" borderId="9" xfId="0" applyNumberFormat="1" applyFont="1" applyFill="1" applyBorder="1" applyAlignment="1" applyProtection="1">
      <alignment/>
      <protection locked="0"/>
    </xf>
    <xf numFmtId="37" fontId="0" fillId="0" borderId="10" xfId="0" applyNumberFormat="1" applyFont="1" applyFill="1" applyBorder="1" applyAlignment="1" applyProtection="1">
      <alignment/>
      <protection locked="0"/>
    </xf>
    <xf numFmtId="37" fontId="0" fillId="0" borderId="11" xfId="0" applyNumberFormat="1" applyFont="1" applyFill="1" applyBorder="1" applyAlignment="1" applyProtection="1">
      <alignment/>
      <protection locked="0"/>
    </xf>
    <xf numFmtId="37" fontId="0" fillId="0" borderId="12" xfId="0" applyNumberFormat="1" applyFont="1" applyFill="1" applyBorder="1" applyAlignment="1" applyProtection="1">
      <alignment/>
      <protection locked="0"/>
    </xf>
    <xf numFmtId="37" fontId="0" fillId="0" borderId="13" xfId="0" applyNumberFormat="1" applyFont="1" applyFill="1" applyBorder="1" applyAlignment="1" applyProtection="1">
      <alignment/>
      <protection locked="0"/>
    </xf>
    <xf numFmtId="37" fontId="16" fillId="0" borderId="0" xfId="0" applyNumberFormat="1" applyFont="1" applyFill="1" applyBorder="1" applyAlignment="1" applyProtection="1">
      <alignment/>
      <protection locked="0"/>
    </xf>
    <xf numFmtId="37" fontId="22" fillId="0" borderId="0" xfId="0" applyNumberFormat="1" applyFont="1" applyFill="1" applyBorder="1" applyAlignment="1" applyProtection="1">
      <alignment/>
      <protection locked="0"/>
    </xf>
    <xf numFmtId="37" fontId="18" fillId="0" borderId="0" xfId="0" applyNumberFormat="1" applyFont="1" applyFill="1" applyAlignment="1" applyProtection="1">
      <alignment/>
      <protection locked="0"/>
    </xf>
    <xf numFmtId="37" fontId="25" fillId="0" borderId="0" xfId="0" applyNumberFormat="1" applyFont="1" applyFill="1" applyBorder="1" applyAlignment="1" applyProtection="1">
      <alignment/>
      <protection locked="0"/>
    </xf>
    <xf numFmtId="37" fontId="26" fillId="0" borderId="0" xfId="0" applyNumberFormat="1" applyFont="1" applyFill="1" applyBorder="1" applyAlignment="1" applyProtection="1">
      <alignment/>
      <protection locked="0"/>
    </xf>
    <xf numFmtId="175" fontId="27" fillId="0" borderId="0" xfId="0" applyNumberFormat="1" applyFont="1" applyFill="1" applyAlignment="1" applyProtection="1">
      <alignment horizontal="center" vertical="center"/>
      <protection locked="0"/>
    </xf>
    <xf numFmtId="37" fontId="26" fillId="0" borderId="0" xfId="0" applyNumberFormat="1" applyFont="1" applyFill="1" applyAlignment="1" applyProtection="1">
      <alignment/>
      <protection locked="0"/>
    </xf>
    <xf numFmtId="37" fontId="0" fillId="0" borderId="14" xfId="0" applyNumberFormat="1" applyFont="1" applyFill="1" applyBorder="1" applyAlignment="1" applyProtection="1">
      <alignment/>
      <protection locked="0"/>
    </xf>
    <xf numFmtId="37" fontId="0" fillId="0" borderId="15" xfId="0" applyNumberFormat="1" applyFont="1" applyFill="1" applyBorder="1" applyAlignment="1" applyProtection="1">
      <alignment/>
      <protection locked="0"/>
    </xf>
    <xf numFmtId="37" fontId="0" fillId="0" borderId="16" xfId="0" applyNumberFormat="1" applyFont="1" applyFill="1" applyBorder="1" applyAlignment="1" applyProtection="1">
      <alignment/>
      <protection locked="0"/>
    </xf>
    <xf numFmtId="37" fontId="19" fillId="0" borderId="7" xfId="0" applyNumberFormat="1" applyFont="1" applyFill="1" applyBorder="1" applyAlignment="1" applyProtection="1">
      <alignment horizontal="centerContinuous"/>
      <protection hidden="1"/>
    </xf>
    <xf numFmtId="37" fontId="21" fillId="0" borderId="0" xfId="0" applyNumberFormat="1" applyFont="1" applyFill="1" applyBorder="1" applyAlignment="1" applyProtection="1">
      <alignment/>
      <protection hidden="1"/>
    </xf>
    <xf numFmtId="37" fontId="22" fillId="0" borderId="0" xfId="0" applyNumberFormat="1" applyFont="1" applyFill="1" applyBorder="1" applyAlignment="1" applyProtection="1">
      <alignment/>
      <protection hidden="1"/>
    </xf>
    <xf numFmtId="37" fontId="26" fillId="0" borderId="0" xfId="0" applyNumberFormat="1" applyFont="1" applyFill="1" applyBorder="1" applyAlignment="1" applyProtection="1">
      <alignment/>
      <protection hidden="1"/>
    </xf>
    <xf numFmtId="37" fontId="28" fillId="0" borderId="0" xfId="0" applyNumberFormat="1" applyFont="1" applyFill="1" applyAlignment="1" applyProtection="1">
      <alignment/>
      <protection hidden="1"/>
    </xf>
    <xf numFmtId="174" fontId="0" fillId="0" borderId="0" xfId="0" applyNumberFormat="1" applyFont="1" applyFill="1" applyAlignment="1" applyProtection="1">
      <alignment/>
      <protection hidden="1"/>
    </xf>
    <xf numFmtId="174" fontId="0" fillId="2" borderId="0" xfId="0" applyNumberFormat="1" applyFont="1" applyFill="1" applyAlignment="1" applyProtection="1">
      <alignment/>
      <protection hidden="1" locked="0"/>
    </xf>
    <xf numFmtId="37" fontId="35" fillId="0" borderId="7" xfId="0" applyNumberFormat="1" applyFont="1" applyFill="1" applyBorder="1" applyAlignment="1" applyProtection="1">
      <alignment horizontal="centerContinuous"/>
      <protection hidden="1"/>
    </xf>
    <xf numFmtId="37" fontId="26" fillId="5" borderId="17" xfId="0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7" fontId="24" fillId="0" borderId="0" xfId="0" applyNumberFormat="1" applyFont="1" applyFill="1" applyAlignment="1" applyProtection="1">
      <alignment horizontal="center"/>
      <protection hidden="1" locked="0"/>
    </xf>
    <xf numFmtId="37" fontId="24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7" fillId="2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37" fontId="0" fillId="2" borderId="0" xfId="0" applyNumberFormat="1" applyFill="1" applyAlignment="1">
      <alignment/>
    </xf>
    <xf numFmtId="0" fontId="18" fillId="0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18" fillId="0" borderId="2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8" fontId="45" fillId="0" borderId="0" xfId="0" applyNumberFormat="1" applyFont="1" applyFill="1" applyBorder="1" applyAlignment="1">
      <alignment/>
    </xf>
    <xf numFmtId="0" fontId="22" fillId="0" borderId="0" xfId="0" applyFont="1" applyFill="1" applyBorder="1" applyAlignment="1" applyProtection="1">
      <alignment horizontal="right"/>
      <protection hidden="1"/>
    </xf>
    <xf numFmtId="176" fontId="22" fillId="0" borderId="0" xfId="0" applyNumberFormat="1" applyFont="1" applyFill="1" applyBorder="1" applyAlignment="1" applyProtection="1">
      <alignment horizontal="left"/>
      <protection hidden="1"/>
    </xf>
    <xf numFmtId="0" fontId="18" fillId="0" borderId="28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8" fontId="45" fillId="5" borderId="0" xfId="0" applyNumberFormat="1" applyFont="1" applyFill="1" applyBorder="1" applyAlignment="1" applyProtection="1">
      <alignment/>
      <protection locked="0"/>
    </xf>
    <xf numFmtId="0" fontId="0" fillId="6" borderId="0" xfId="0" applyFill="1" applyBorder="1" applyAlignment="1">
      <alignment/>
    </xf>
    <xf numFmtId="37" fontId="50" fillId="6" borderId="0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Border="1" applyAlignment="1">
      <alignment/>
    </xf>
    <xf numFmtId="0" fontId="48" fillId="6" borderId="0" xfId="20" applyFont="1" applyFill="1" applyBorder="1" applyAlignment="1">
      <alignment horizontal="center"/>
    </xf>
    <xf numFmtId="0" fontId="51" fillId="6" borderId="0" xfId="0" applyFont="1" applyFill="1" applyBorder="1" applyAlignment="1" applyProtection="1">
      <alignment horizontal="center"/>
      <protection hidden="1"/>
    </xf>
    <xf numFmtId="0" fontId="52" fillId="6" borderId="0" xfId="0" applyFont="1" applyFill="1" applyBorder="1" applyAlignment="1" applyProtection="1">
      <alignment horizontal="right"/>
      <protection hidden="1"/>
    </xf>
    <xf numFmtId="0" fontId="22" fillId="6" borderId="0" xfId="0" applyFont="1" applyFill="1" applyBorder="1" applyAlignment="1" applyProtection="1">
      <alignment horizontal="right"/>
      <protection hidden="1"/>
    </xf>
    <xf numFmtId="0" fontId="44" fillId="6" borderId="0" xfId="0" applyFont="1" applyFill="1" applyBorder="1" applyAlignment="1">
      <alignment horizontal="left"/>
    </xf>
    <xf numFmtId="0" fontId="18" fillId="7" borderId="24" xfId="0" applyFont="1" applyFill="1" applyBorder="1" applyAlignment="1">
      <alignment/>
    </xf>
    <xf numFmtId="0" fontId="18" fillId="7" borderId="25" xfId="0" applyFont="1" applyFill="1" applyBorder="1" applyAlignment="1">
      <alignment/>
    </xf>
    <xf numFmtId="0" fontId="0" fillId="7" borderId="22" xfId="0" applyFill="1" applyBorder="1" applyAlignment="1">
      <alignment/>
    </xf>
    <xf numFmtId="0" fontId="18" fillId="7" borderId="22" xfId="0" applyFont="1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18" fillId="7" borderId="32" xfId="0" applyFont="1" applyFill="1" applyBorder="1" applyAlignment="1">
      <alignment/>
    </xf>
    <xf numFmtId="0" fontId="18" fillId="7" borderId="33" xfId="0" applyFont="1" applyFill="1" applyBorder="1" applyAlignment="1">
      <alignment/>
    </xf>
    <xf numFmtId="0" fontId="50" fillId="6" borderId="0" xfId="0" applyFont="1" applyFill="1" applyBorder="1" applyAlignment="1" applyProtection="1">
      <alignment horizontal="left"/>
      <protection hidden="1"/>
    </xf>
    <xf numFmtId="175" fontId="27" fillId="0" borderId="0" xfId="0" applyNumberFormat="1" applyFont="1" applyFill="1" applyAlignment="1" applyProtection="1">
      <alignment horizontal="right" vertical="center"/>
      <protection hidden="1"/>
    </xf>
    <xf numFmtId="0" fontId="41" fillId="2" borderId="0" xfId="0" applyFont="1" applyFill="1" applyBorder="1" applyAlignment="1">
      <alignment horizontal="center" vertical="center"/>
    </xf>
    <xf numFmtId="0" fontId="36" fillId="5" borderId="34" xfId="0" applyFont="1" applyFill="1" applyBorder="1" applyAlignment="1" applyProtection="1">
      <alignment horizontal="center" vertical="center"/>
      <protection hidden="1"/>
    </xf>
    <xf numFmtId="0" fontId="36" fillId="5" borderId="35" xfId="0" applyFont="1" applyFill="1" applyBorder="1" applyAlignment="1" applyProtection="1">
      <alignment horizontal="center" vertical="center"/>
      <protection hidden="1"/>
    </xf>
    <xf numFmtId="0" fontId="41" fillId="2" borderId="0" xfId="0" applyFont="1" applyFill="1" applyBorder="1" applyAlignment="1" applyProtection="1">
      <alignment horizontal="center" vertical="center"/>
      <protection hidden="1"/>
    </xf>
    <xf numFmtId="0" fontId="43" fillId="3" borderId="0" xfId="0" applyFont="1" applyFill="1" applyAlignment="1" applyProtection="1">
      <alignment horizontal="center" vertical="center"/>
      <protection hidden="1"/>
    </xf>
    <xf numFmtId="0" fontId="38" fillId="3" borderId="0" xfId="0" applyFont="1" applyFill="1" applyAlignment="1" applyProtection="1">
      <alignment horizontal="right" vertical="center"/>
      <protection hidden="1"/>
    </xf>
    <xf numFmtId="15" fontId="38" fillId="3" borderId="0" xfId="0" applyNumberFormat="1" applyFont="1" applyFill="1" applyAlignment="1" applyProtection="1">
      <alignment horizontal="right" vertical="center"/>
      <protection hidden="1"/>
    </xf>
    <xf numFmtId="0" fontId="38" fillId="3" borderId="0" xfId="0" applyFont="1" applyFill="1" applyAlignment="1" applyProtection="1">
      <alignment horizontal="center" vertical="center"/>
      <protection hidden="1"/>
    </xf>
    <xf numFmtId="15" fontId="38" fillId="3" borderId="0" xfId="0" applyNumberFormat="1" applyFont="1" applyFill="1" applyAlignment="1" applyProtection="1">
      <alignment horizontal="left" vertical="center"/>
      <protection hidden="1"/>
    </xf>
    <xf numFmtId="0" fontId="37" fillId="3" borderId="0" xfId="0" applyFont="1" applyFill="1" applyAlignment="1" applyProtection="1">
      <alignment vertical="center"/>
      <protection hidden="1"/>
    </xf>
    <xf numFmtId="37" fontId="38" fillId="3" borderId="1" xfId="0" applyNumberFormat="1" applyFont="1" applyFill="1" applyBorder="1" applyAlignment="1" applyProtection="1">
      <alignment horizontal="left" vertical="center"/>
      <protection hidden="1"/>
    </xf>
    <xf numFmtId="0" fontId="37" fillId="3" borderId="36" xfId="0" applyFont="1" applyFill="1" applyBorder="1" applyAlignment="1" applyProtection="1">
      <alignment vertical="center"/>
      <protection hidden="1"/>
    </xf>
    <xf numFmtId="0" fontId="37" fillId="3" borderId="36" xfId="0" applyFont="1" applyFill="1" applyBorder="1" applyAlignment="1" applyProtection="1">
      <alignment horizontal="center" vertical="center"/>
      <protection hidden="1"/>
    </xf>
    <xf numFmtId="0" fontId="38" fillId="3" borderId="36" xfId="0" applyFont="1" applyFill="1" applyBorder="1" applyAlignment="1" applyProtection="1" quotePrefix="1">
      <alignment horizontal="right" vertical="center"/>
      <protection hidden="1"/>
    </xf>
    <xf numFmtId="0" fontId="38" fillId="3" borderId="36" xfId="0" applyFont="1" applyFill="1" applyBorder="1" applyAlignment="1" applyProtection="1" quotePrefix="1">
      <alignment horizontal="left" vertical="center"/>
      <protection hidden="1"/>
    </xf>
    <xf numFmtId="0" fontId="38" fillId="3" borderId="37" xfId="0" applyFont="1" applyFill="1" applyBorder="1" applyAlignment="1" applyProtection="1" quotePrefix="1">
      <alignment horizontal="right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7" fillId="3" borderId="0" xfId="0" applyFont="1" applyFill="1" applyBorder="1" applyAlignment="1" applyProtection="1">
      <alignment vertical="center"/>
      <protection hidden="1"/>
    </xf>
    <xf numFmtId="0" fontId="37" fillId="3" borderId="0" xfId="0" applyFont="1" applyFill="1" applyBorder="1" applyAlignment="1" applyProtection="1">
      <alignment horizontal="center" vertical="center"/>
      <protection hidden="1"/>
    </xf>
    <xf numFmtId="0" fontId="39" fillId="3" borderId="38" xfId="0" applyFont="1" applyFill="1" applyBorder="1" applyAlignment="1" applyProtection="1">
      <alignment vertical="center"/>
      <protection hidden="1"/>
    </xf>
    <xf numFmtId="0" fontId="37" fillId="3" borderId="1" xfId="0" applyFont="1" applyFill="1" applyBorder="1" applyAlignment="1" applyProtection="1">
      <alignment horizontal="center" vertical="center"/>
      <protection hidden="1"/>
    </xf>
    <xf numFmtId="1" fontId="37" fillId="3" borderId="37" xfId="0" applyNumberFormat="1" applyFont="1" applyFill="1" applyBorder="1" applyAlignment="1" applyProtection="1">
      <alignment horizontal="center" vertical="center"/>
      <protection hidden="1"/>
    </xf>
    <xf numFmtId="4" fontId="37" fillId="3" borderId="38" xfId="0" applyNumberFormat="1" applyFont="1" applyFill="1" applyBorder="1" applyAlignment="1" applyProtection="1">
      <alignment horizontal="right" vertical="center"/>
      <protection hidden="1"/>
    </xf>
    <xf numFmtId="0" fontId="37" fillId="3" borderId="39" xfId="0" applyFont="1" applyFill="1" applyBorder="1" applyAlignment="1" applyProtection="1">
      <alignment horizontal="center" vertical="center"/>
      <protection hidden="1"/>
    </xf>
    <xf numFmtId="0" fontId="37" fillId="3" borderId="40" xfId="0" applyFont="1" applyFill="1" applyBorder="1" applyAlignment="1" applyProtection="1">
      <alignment horizontal="center" vertical="center"/>
      <protection hidden="1"/>
    </xf>
    <xf numFmtId="0" fontId="37" fillId="3" borderId="41" xfId="0" applyFont="1" applyFill="1" applyBorder="1" applyAlignment="1" applyProtection="1">
      <alignment horizontal="center" vertical="center"/>
      <protection hidden="1"/>
    </xf>
    <xf numFmtId="0" fontId="37" fillId="3" borderId="42" xfId="0" applyFont="1" applyFill="1" applyBorder="1" applyAlignment="1" applyProtection="1">
      <alignment vertical="center"/>
      <protection hidden="1"/>
    </xf>
    <xf numFmtId="0" fontId="38" fillId="3" borderId="42" xfId="0" applyFont="1" applyFill="1" applyBorder="1" applyAlignment="1" applyProtection="1">
      <alignment horizontal="center" vertical="center"/>
      <protection hidden="1"/>
    </xf>
    <xf numFmtId="0" fontId="37" fillId="3" borderId="43" xfId="0" applyFont="1" applyFill="1" applyBorder="1" applyAlignment="1" applyProtection="1">
      <alignment vertical="center"/>
      <protection hidden="1"/>
    </xf>
    <xf numFmtId="0" fontId="37" fillId="3" borderId="42" xfId="0" applyFont="1" applyFill="1" applyBorder="1" applyAlignment="1" applyProtection="1">
      <alignment horizontal="center" vertical="center"/>
      <protection hidden="1"/>
    </xf>
    <xf numFmtId="0" fontId="37" fillId="3" borderId="3" xfId="0" applyFont="1" applyFill="1" applyBorder="1" applyAlignment="1" applyProtection="1">
      <alignment horizontal="center" vertical="center"/>
      <protection hidden="1"/>
    </xf>
    <xf numFmtId="0" fontId="37" fillId="3" borderId="44" xfId="0" applyFont="1" applyFill="1" applyBorder="1" applyAlignment="1" applyProtection="1">
      <alignment horizontal="center" vertical="center"/>
      <protection hidden="1"/>
    </xf>
    <xf numFmtId="0" fontId="37" fillId="3" borderId="45" xfId="0" applyFont="1" applyFill="1" applyBorder="1" applyAlignment="1" applyProtection="1">
      <alignment horizontal="center" vertical="center"/>
      <protection hidden="1"/>
    </xf>
    <xf numFmtId="0" fontId="40" fillId="0" borderId="46" xfId="0" applyFont="1" applyFill="1" applyBorder="1" applyAlignment="1" applyProtection="1">
      <alignment horizontal="center" vertical="center"/>
      <protection hidden="1"/>
    </xf>
    <xf numFmtId="0" fontId="37" fillId="3" borderId="38" xfId="0" applyFont="1" applyFill="1" applyBorder="1" applyAlignment="1" applyProtection="1">
      <alignment horizontal="center" vertical="center"/>
      <protection hidden="1"/>
    </xf>
    <xf numFmtId="0" fontId="16" fillId="3" borderId="39" xfId="0" applyFont="1" applyFill="1" applyBorder="1" applyAlignment="1" applyProtection="1">
      <alignment horizontal="center" vertical="center"/>
      <protection hidden="1"/>
    </xf>
    <xf numFmtId="0" fontId="43" fillId="3" borderId="42" xfId="0" applyFont="1" applyFill="1" applyBorder="1" applyAlignment="1" applyProtection="1">
      <alignment horizontal="left" vertical="center"/>
      <protection hidden="1"/>
    </xf>
    <xf numFmtId="0" fontId="16" fillId="3" borderId="42" xfId="0" applyFont="1" applyFill="1" applyBorder="1" applyAlignment="1" applyProtection="1">
      <alignment horizontal="center" vertical="center"/>
      <protection hidden="1"/>
    </xf>
    <xf numFmtId="1" fontId="58" fillId="3" borderId="42" xfId="0" applyNumberFormat="1" applyFont="1" applyFill="1" applyBorder="1" applyAlignment="1" applyProtection="1">
      <alignment horizontal="center" vertical="center"/>
      <protection hidden="1"/>
    </xf>
    <xf numFmtId="0" fontId="16" fillId="3" borderId="41" xfId="0" applyFont="1" applyFill="1" applyBorder="1" applyAlignment="1" applyProtection="1">
      <alignment horizontal="center" vertical="center"/>
      <protection hidden="1"/>
    </xf>
    <xf numFmtId="0" fontId="47" fillId="0" borderId="47" xfId="20" applyBorder="1" applyAlignment="1" applyProtection="1">
      <alignment horizontal="center"/>
      <protection hidden="1"/>
    </xf>
    <xf numFmtId="0" fontId="47" fillId="0" borderId="48" xfId="20" applyBorder="1" applyAlignment="1" applyProtection="1">
      <alignment horizontal="center"/>
      <protection hidden="1"/>
    </xf>
    <xf numFmtId="0" fontId="47" fillId="0" borderId="49" xfId="20" applyBorder="1" applyAlignment="1" applyProtection="1">
      <alignment horizontal="center"/>
      <protection hidden="1"/>
    </xf>
    <xf numFmtId="0" fontId="37" fillId="3" borderId="50" xfId="0" applyFont="1" applyFill="1" applyBorder="1" applyAlignment="1" applyProtection="1">
      <alignment horizontal="center" vertical="center"/>
      <protection hidden="1"/>
    </xf>
    <xf numFmtId="15" fontId="37" fillId="5" borderId="51" xfId="0" applyNumberFormat="1" applyFont="1" applyFill="1" applyBorder="1" applyAlignment="1" applyProtection="1">
      <alignment horizontal="left" vertical="center"/>
      <protection hidden="1"/>
    </xf>
    <xf numFmtId="0" fontId="37" fillId="5" borderId="52" xfId="0" applyFont="1" applyFill="1" applyBorder="1" applyAlignment="1" applyProtection="1">
      <alignment horizontal="left" vertical="center"/>
      <protection hidden="1"/>
    </xf>
    <xf numFmtId="1" fontId="37" fillId="5" borderId="53" xfId="0" applyNumberFormat="1" applyFont="1" applyFill="1" applyBorder="1" applyAlignment="1" applyProtection="1">
      <alignment horizontal="center" vertical="center"/>
      <protection hidden="1"/>
    </xf>
    <xf numFmtId="0" fontId="40" fillId="5" borderId="54" xfId="0" applyFont="1" applyFill="1" applyBorder="1" applyAlignment="1" applyProtection="1">
      <alignment vertical="center"/>
      <protection hidden="1"/>
    </xf>
    <xf numFmtId="1" fontId="37" fillId="5" borderId="55" xfId="0" applyNumberFormat="1" applyFont="1" applyFill="1" applyBorder="1" applyAlignment="1" applyProtection="1">
      <alignment horizontal="center" vertical="center"/>
      <protection hidden="1"/>
    </xf>
    <xf numFmtId="4" fontId="37" fillId="5" borderId="51" xfId="0" applyNumberFormat="1" applyFont="1" applyFill="1" applyBorder="1" applyAlignment="1" applyProtection="1">
      <alignment horizontal="right" vertical="center"/>
      <protection hidden="1"/>
    </xf>
    <xf numFmtId="4" fontId="37" fillId="5" borderId="52" xfId="0" applyNumberFormat="1" applyFont="1" applyFill="1" applyBorder="1" applyAlignment="1" applyProtection="1">
      <alignment horizontal="right" vertical="center"/>
      <protection hidden="1"/>
    </xf>
    <xf numFmtId="4" fontId="37" fillId="5" borderId="56" xfId="0" applyNumberFormat="1" applyFont="1" applyFill="1" applyBorder="1" applyAlignment="1" applyProtection="1">
      <alignment horizontal="right" vertical="center"/>
      <protection hidden="1"/>
    </xf>
    <xf numFmtId="4" fontId="37" fillId="5" borderId="0" xfId="0" applyNumberFormat="1" applyFont="1" applyFill="1" applyBorder="1" applyAlignment="1" applyProtection="1">
      <alignment horizontal="right" vertical="center"/>
      <protection hidden="1"/>
    </xf>
    <xf numFmtId="4" fontId="37" fillId="5" borderId="57" xfId="0" applyNumberFormat="1" applyFont="1" applyFill="1" applyBorder="1" applyAlignment="1" applyProtection="1">
      <alignment horizontal="right" vertical="center"/>
      <protection hidden="1"/>
    </xf>
    <xf numFmtId="4" fontId="37" fillId="3" borderId="50" xfId="0" applyNumberFormat="1" applyFont="1" applyFill="1" applyBorder="1" applyAlignment="1" applyProtection="1">
      <alignment horizontal="right" vertical="center"/>
      <protection hidden="1"/>
    </xf>
    <xf numFmtId="4" fontId="37" fillId="3" borderId="0" xfId="0" applyNumberFormat="1" applyFont="1" applyFill="1" applyBorder="1" applyAlignment="1" applyProtection="1">
      <alignment horizontal="right" vertical="center"/>
      <protection hidden="1"/>
    </xf>
    <xf numFmtId="15" fontId="37" fillId="5" borderId="2" xfId="0" applyNumberFormat="1" applyFont="1" applyFill="1" applyBorder="1" applyAlignment="1" applyProtection="1">
      <alignment horizontal="left" vertical="center"/>
      <protection hidden="1"/>
    </xf>
    <xf numFmtId="0" fontId="37" fillId="5" borderId="56" xfId="0" applyFont="1" applyFill="1" applyBorder="1" applyAlignment="1" applyProtection="1">
      <alignment horizontal="left" vertical="center"/>
      <protection hidden="1"/>
    </xf>
    <xf numFmtId="1" fontId="37" fillId="5" borderId="58" xfId="0" applyNumberFormat="1" applyFont="1" applyFill="1" applyBorder="1" applyAlignment="1" applyProtection="1">
      <alignment horizontal="center" vertical="center"/>
      <protection hidden="1"/>
    </xf>
    <xf numFmtId="0" fontId="40" fillId="5" borderId="57" xfId="0" applyFont="1" applyFill="1" applyBorder="1" applyAlignment="1" applyProtection="1">
      <alignment vertical="center"/>
      <protection hidden="1"/>
    </xf>
    <xf numFmtId="1" fontId="37" fillId="5" borderId="59" xfId="0" applyNumberFormat="1" applyFont="1" applyFill="1" applyBorder="1" applyAlignment="1" applyProtection="1">
      <alignment horizontal="center" vertical="center"/>
      <protection hidden="1"/>
    </xf>
    <xf numFmtId="4" fontId="37" fillId="5" borderId="2" xfId="0" applyNumberFormat="1" applyFont="1" applyFill="1" applyBorder="1" applyAlignment="1" applyProtection="1">
      <alignment horizontal="right" vertical="center"/>
      <protection hidden="1"/>
    </xf>
    <xf numFmtId="1" fontId="37" fillId="5" borderId="60" xfId="0" applyNumberFormat="1" applyFont="1" applyFill="1" applyBorder="1" applyAlignment="1" applyProtection="1">
      <alignment horizontal="center" vertical="center"/>
      <protection hidden="1"/>
    </xf>
    <xf numFmtId="15" fontId="37" fillId="0" borderId="3" xfId="0" applyNumberFormat="1" applyFont="1" applyFill="1" applyBorder="1" applyAlignment="1" applyProtection="1">
      <alignment horizontal="left" vertical="center"/>
      <protection hidden="1"/>
    </xf>
    <xf numFmtId="0" fontId="37" fillId="0" borderId="61" xfId="0" applyFont="1" applyFill="1" applyBorder="1" applyAlignment="1" applyProtection="1">
      <alignment horizontal="left" vertical="center"/>
      <protection hidden="1"/>
    </xf>
    <xf numFmtId="1" fontId="37" fillId="0" borderId="58" xfId="0" applyNumberFormat="1" applyFont="1" applyFill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vertical="center"/>
      <protection hidden="1"/>
    </xf>
    <xf numFmtId="1" fontId="58" fillId="0" borderId="62" xfId="0" applyNumberFormat="1" applyFont="1" applyFill="1" applyBorder="1" applyAlignment="1" applyProtection="1">
      <alignment horizontal="center" vertical="center"/>
      <protection hidden="1"/>
    </xf>
    <xf numFmtId="1" fontId="37" fillId="0" borderId="63" xfId="0" applyNumberFormat="1" applyFont="1" applyFill="1" applyBorder="1" applyAlignment="1" applyProtection="1">
      <alignment horizontal="center" vertical="center"/>
      <protection hidden="1"/>
    </xf>
    <xf numFmtId="4" fontId="37" fillId="0" borderId="38" xfId="0" applyNumberFormat="1" applyFont="1" applyFill="1" applyBorder="1" applyAlignment="1" applyProtection="1">
      <alignment horizontal="right" vertical="center"/>
      <protection hidden="1"/>
    </xf>
    <xf numFmtId="4" fontId="37" fillId="0" borderId="61" xfId="0" applyNumberFormat="1" applyFont="1" applyFill="1" applyBorder="1" applyAlignment="1" applyProtection="1">
      <alignment horizontal="right" vertical="center"/>
      <protection hidden="1"/>
    </xf>
    <xf numFmtId="0" fontId="37" fillId="0" borderId="61" xfId="0" applyFont="1" applyFill="1" applyBorder="1" applyAlignment="1" applyProtection="1">
      <alignment vertical="center"/>
      <protection hidden="1"/>
    </xf>
    <xf numFmtId="0" fontId="37" fillId="0" borderId="38" xfId="0" applyFont="1" applyFill="1" applyBorder="1" applyAlignment="1" applyProtection="1">
      <alignment vertical="center"/>
      <protection hidden="1"/>
    </xf>
    <xf numFmtId="4" fontId="37" fillId="0" borderId="64" xfId="0" applyNumberFormat="1" applyFont="1" applyFill="1" applyBorder="1" applyAlignment="1" applyProtection="1">
      <alignment horizontal="right" vertical="center"/>
      <protection hidden="1"/>
    </xf>
    <xf numFmtId="4" fontId="37" fillId="0" borderId="65" xfId="0" applyNumberFormat="1" applyFont="1" applyFill="1" applyBorder="1" applyAlignment="1" applyProtection="1">
      <alignment horizontal="right" vertical="center"/>
      <protection hidden="1"/>
    </xf>
    <xf numFmtId="4" fontId="37" fillId="0" borderId="50" xfId="0" applyNumberFormat="1" applyFont="1" applyFill="1" applyBorder="1" applyAlignment="1" applyProtection="1">
      <alignment horizontal="right" vertical="center"/>
      <protection hidden="1"/>
    </xf>
    <xf numFmtId="0" fontId="40" fillId="3" borderId="42" xfId="0" applyFont="1" applyFill="1" applyBorder="1" applyAlignment="1" applyProtection="1">
      <alignment horizontal="left" vertical="center"/>
      <protection hidden="1"/>
    </xf>
    <xf numFmtId="0" fontId="39" fillId="3" borderId="42" xfId="0" applyFont="1" applyFill="1" applyBorder="1" applyAlignment="1" applyProtection="1">
      <alignment horizontal="right" vertical="center"/>
      <protection hidden="1"/>
    </xf>
    <xf numFmtId="49" fontId="37" fillId="3" borderId="41" xfId="0" applyNumberFormat="1" applyFont="1" applyFill="1" applyBorder="1" applyAlignment="1" applyProtection="1">
      <alignment horizontal="center" vertical="center"/>
      <protection hidden="1"/>
    </xf>
    <xf numFmtId="0" fontId="39" fillId="3" borderId="38" xfId="0" applyFont="1" applyFill="1" applyBorder="1" applyAlignment="1" applyProtection="1">
      <alignment horizontal="centerContinuous" vertical="center"/>
      <protection hidden="1"/>
    </xf>
    <xf numFmtId="4" fontId="37" fillId="3" borderId="36" xfId="0" applyNumberFormat="1" applyFont="1" applyFill="1" applyBorder="1" applyAlignment="1" applyProtection="1">
      <alignment horizontal="centerContinuous" vertical="center"/>
      <protection hidden="1"/>
    </xf>
    <xf numFmtId="4" fontId="37" fillId="3" borderId="37" xfId="0" applyNumberFormat="1" applyFont="1" applyFill="1" applyBorder="1" applyAlignment="1" applyProtection="1">
      <alignment horizontal="centerContinuous" vertical="center"/>
      <protection hidden="1"/>
    </xf>
    <xf numFmtId="4" fontId="37" fillId="3" borderId="1" xfId="0" applyNumberFormat="1" applyFont="1" applyFill="1" applyBorder="1" applyAlignment="1" applyProtection="1">
      <alignment horizontal="right" vertical="center"/>
      <protection hidden="1"/>
    </xf>
    <xf numFmtId="4" fontId="37" fillId="3" borderId="61" xfId="0" applyNumberFormat="1" applyFont="1" applyFill="1" applyBorder="1" applyAlignment="1" applyProtection="1">
      <alignment horizontal="right" vertical="center"/>
      <protection hidden="1"/>
    </xf>
    <xf numFmtId="4" fontId="37" fillId="3" borderId="66" xfId="0" applyNumberFormat="1" applyFont="1" applyFill="1" applyBorder="1" applyAlignment="1" applyProtection="1">
      <alignment horizontal="right" vertical="center"/>
      <protection hidden="1"/>
    </xf>
    <xf numFmtId="4" fontId="37" fillId="3" borderId="36" xfId="0" applyNumberFormat="1" applyFont="1" applyFill="1" applyBorder="1" applyAlignment="1" applyProtection="1">
      <alignment horizontal="right" vertical="center"/>
      <protection hidden="1"/>
    </xf>
    <xf numFmtId="0" fontId="39" fillId="3" borderId="0" xfId="0" applyFont="1" applyFill="1" applyBorder="1" applyAlignment="1" applyProtection="1">
      <alignment vertical="center"/>
      <protection hidden="1"/>
    </xf>
    <xf numFmtId="0" fontId="37" fillId="3" borderId="57" xfId="0" applyFont="1" applyFill="1" applyBorder="1" applyAlignment="1" applyProtection="1">
      <alignment vertical="center"/>
      <protection hidden="1"/>
    </xf>
    <xf numFmtId="0" fontId="39" fillId="3" borderId="3" xfId="0" applyFont="1" applyFill="1" applyBorder="1" applyAlignment="1" applyProtection="1">
      <alignment horizontal="centerContinuous" vertical="center"/>
      <protection hidden="1"/>
    </xf>
    <xf numFmtId="0" fontId="37" fillId="3" borderId="38" xfId="0" applyFont="1" applyFill="1" applyBorder="1" applyAlignment="1" applyProtection="1">
      <alignment horizontal="centerContinuous" vertical="center"/>
      <protection hidden="1"/>
    </xf>
    <xf numFmtId="4" fontId="37" fillId="3" borderId="45" xfId="0" applyNumberFormat="1" applyFont="1" applyFill="1" applyBorder="1" applyAlignment="1" applyProtection="1">
      <alignment horizontal="centerContinuous" vertical="center"/>
      <protection hidden="1"/>
    </xf>
    <xf numFmtId="4" fontId="37" fillId="3" borderId="38" xfId="0" applyNumberFormat="1" applyFont="1" applyFill="1" applyBorder="1" applyAlignment="1" applyProtection="1">
      <alignment vertical="center"/>
      <protection hidden="1"/>
    </xf>
    <xf numFmtId="4" fontId="37" fillId="3" borderId="61" xfId="0" applyNumberFormat="1" applyFont="1" applyFill="1" applyBorder="1" applyAlignment="1" applyProtection="1">
      <alignment vertical="center"/>
      <protection hidden="1"/>
    </xf>
    <xf numFmtId="4" fontId="37" fillId="3" borderId="44" xfId="0" applyNumberFormat="1" applyFont="1" applyFill="1" applyBorder="1" applyAlignment="1" applyProtection="1">
      <alignment vertical="center"/>
      <protection hidden="1"/>
    </xf>
    <xf numFmtId="0" fontId="37" fillId="4" borderId="0" xfId="0" applyFont="1" applyFill="1" applyAlignment="1" applyProtection="1">
      <alignment vertical="center"/>
      <protection hidden="1"/>
    </xf>
    <xf numFmtId="15" fontId="38" fillId="3" borderId="0" xfId="0" applyNumberFormat="1" applyFont="1" applyFill="1" applyAlignment="1" applyProtection="1">
      <alignment horizontal="center" vertical="center"/>
      <protection hidden="1"/>
    </xf>
    <xf numFmtId="37" fontId="38" fillId="3" borderId="0" xfId="0" applyNumberFormat="1" applyFont="1" applyFill="1" applyBorder="1" applyAlignment="1" applyProtection="1">
      <alignment horizontal="left" vertical="center"/>
      <protection hidden="1"/>
    </xf>
    <xf numFmtId="0" fontId="38" fillId="3" borderId="0" xfId="0" applyFont="1" applyFill="1" applyBorder="1" applyAlignment="1" applyProtection="1">
      <alignment horizontal="right" vertical="center"/>
      <protection hidden="1"/>
    </xf>
    <xf numFmtId="0" fontId="38" fillId="3" borderId="0" xfId="0" applyFont="1" applyFill="1" applyBorder="1" applyAlignment="1" applyProtection="1" quotePrefix="1">
      <alignment horizontal="right" vertical="center"/>
      <protection hidden="1"/>
    </xf>
    <xf numFmtId="0" fontId="37" fillId="3" borderId="1" xfId="0" applyFont="1" applyFill="1" applyBorder="1" applyAlignment="1" applyProtection="1">
      <alignment horizontal="centerContinuous" vertical="center"/>
      <protection hidden="1"/>
    </xf>
    <xf numFmtId="0" fontId="37" fillId="0" borderId="36" xfId="0" applyFont="1" applyBorder="1" applyAlignment="1" applyProtection="1">
      <alignment horizontal="centerContinuous" vertical="center"/>
      <protection hidden="1"/>
    </xf>
    <xf numFmtId="1" fontId="37" fillId="3" borderId="36" xfId="0" applyNumberFormat="1" applyFont="1" applyFill="1" applyBorder="1" applyAlignment="1" applyProtection="1">
      <alignment horizontal="center" vertical="center"/>
      <protection hidden="1"/>
    </xf>
    <xf numFmtId="0" fontId="39" fillId="3" borderId="39" xfId="0" applyFont="1" applyFill="1" applyBorder="1" applyAlignment="1" applyProtection="1">
      <alignment horizontal="centerContinuous" vertical="center"/>
      <protection hidden="1"/>
    </xf>
    <xf numFmtId="0" fontId="37" fillId="3" borderId="42" xfId="0" applyFont="1" applyFill="1" applyBorder="1" applyAlignment="1" applyProtection="1">
      <alignment horizontal="centerContinuous" vertical="center"/>
      <protection hidden="1"/>
    </xf>
    <xf numFmtId="0" fontId="37" fillId="3" borderId="41" xfId="0" applyFont="1" applyFill="1" applyBorder="1" applyAlignment="1" applyProtection="1">
      <alignment horizontal="centerContinuous" vertical="center"/>
      <protection hidden="1"/>
    </xf>
    <xf numFmtId="4" fontId="37" fillId="3" borderId="42" xfId="0" applyNumberFormat="1" applyFont="1" applyFill="1" applyBorder="1" applyAlignment="1" applyProtection="1">
      <alignment horizontal="right" vertical="center"/>
      <protection hidden="1"/>
    </xf>
    <xf numFmtId="4" fontId="37" fillId="3" borderId="40" xfId="0" applyNumberFormat="1" applyFont="1" applyFill="1" applyBorder="1" applyAlignment="1" applyProtection="1">
      <alignment horizontal="right" vertical="center"/>
      <protection hidden="1"/>
    </xf>
    <xf numFmtId="0" fontId="37" fillId="3" borderId="67" xfId="0" applyFont="1" applyFill="1" applyBorder="1" applyAlignment="1" applyProtection="1">
      <alignment vertical="center"/>
      <protection hidden="1"/>
    </xf>
    <xf numFmtId="0" fontId="40" fillId="3" borderId="34" xfId="0" applyFont="1" applyFill="1" applyBorder="1" applyAlignment="1" applyProtection="1">
      <alignment horizontal="center" vertical="center"/>
      <protection hidden="1"/>
    </xf>
    <xf numFmtId="0" fontId="40" fillId="3" borderId="35" xfId="0" applyFont="1" applyFill="1" applyBorder="1" applyAlignment="1" applyProtection="1">
      <alignment horizontal="center" vertical="center"/>
      <protection hidden="1"/>
    </xf>
    <xf numFmtId="0" fontId="40" fillId="3" borderId="46" xfId="0" applyFont="1" applyFill="1" applyBorder="1" applyAlignment="1" applyProtection="1">
      <alignment horizontal="center" vertical="center"/>
      <protection hidden="1"/>
    </xf>
    <xf numFmtId="0" fontId="16" fillId="3" borderId="68" xfId="0" applyFont="1" applyFill="1" applyBorder="1" applyAlignment="1" applyProtection="1">
      <alignment horizontal="center" vertical="center"/>
      <protection hidden="1"/>
    </xf>
    <xf numFmtId="0" fontId="43" fillId="3" borderId="69" xfId="0" applyFont="1" applyFill="1" applyBorder="1" applyAlignment="1" applyProtection="1">
      <alignment horizontal="left" vertical="center"/>
      <protection hidden="1"/>
    </xf>
    <xf numFmtId="0" fontId="16" fillId="3" borderId="69" xfId="0" applyFont="1" applyFill="1" applyBorder="1" applyAlignment="1" applyProtection="1">
      <alignment horizontal="center" vertical="center"/>
      <protection hidden="1"/>
    </xf>
    <xf numFmtId="1" fontId="58" fillId="3" borderId="69" xfId="0" applyNumberFormat="1" applyFont="1" applyFill="1" applyBorder="1" applyAlignment="1" applyProtection="1">
      <alignment horizontal="center" vertical="center"/>
      <protection hidden="1"/>
    </xf>
    <xf numFmtId="0" fontId="16" fillId="3" borderId="70" xfId="0" applyFont="1" applyFill="1" applyBorder="1" applyAlignment="1" applyProtection="1">
      <alignment horizontal="center" vertical="center"/>
      <protection hidden="1"/>
    </xf>
    <xf numFmtId="49" fontId="37" fillId="5" borderId="56" xfId="0" applyNumberFormat="1" applyFont="1" applyFill="1" applyBorder="1" applyAlignment="1" applyProtection="1">
      <alignment horizontal="left" vertical="center"/>
      <protection hidden="1"/>
    </xf>
    <xf numFmtId="49" fontId="37" fillId="5" borderId="58" xfId="0" applyNumberFormat="1" applyFont="1" applyFill="1" applyBorder="1" applyAlignment="1" applyProtection="1">
      <alignment horizontal="center" vertical="center"/>
      <protection hidden="1"/>
    </xf>
    <xf numFmtId="49" fontId="40" fillId="5" borderId="20" xfId="0" applyNumberFormat="1" applyFont="1" applyFill="1" applyBorder="1" applyAlignment="1" applyProtection="1">
      <alignment vertical="center"/>
      <protection hidden="1"/>
    </xf>
    <xf numFmtId="4" fontId="6" fillId="3" borderId="0" xfId="0" applyNumberFormat="1" applyFont="1" applyFill="1" applyAlignment="1" applyProtection="1">
      <alignment vertical="center"/>
      <protection hidden="1"/>
    </xf>
    <xf numFmtId="0" fontId="42" fillId="2" borderId="0" xfId="0" applyFont="1" applyFill="1" applyBorder="1" applyAlignment="1" applyProtection="1">
      <alignment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7" fillId="3" borderId="3" xfId="0" applyFont="1" applyFill="1" applyBorder="1" applyAlignment="1" applyProtection="1">
      <alignment vertical="center"/>
      <protection hidden="1"/>
    </xf>
    <xf numFmtId="0" fontId="6" fillId="3" borderId="38" xfId="0" applyFont="1" applyFill="1" applyBorder="1" applyAlignment="1" applyProtection="1">
      <alignment vertical="center"/>
      <protection hidden="1"/>
    </xf>
    <xf numFmtId="0" fontId="7" fillId="3" borderId="38" xfId="0" applyFont="1" applyFill="1" applyBorder="1" applyAlignment="1" applyProtection="1">
      <alignment horizontal="right" vertical="center"/>
      <protection hidden="1"/>
    </xf>
    <xf numFmtId="0" fontId="6" fillId="3" borderId="45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vertical="center"/>
      <protection hidden="1"/>
    </xf>
    <xf numFmtId="0" fontId="14" fillId="3" borderId="38" xfId="0" applyFont="1" applyFill="1" applyBorder="1" applyAlignment="1" applyProtection="1">
      <alignment horizontal="center" vertical="center"/>
      <protection hidden="1"/>
    </xf>
    <xf numFmtId="0" fontId="14" fillId="3" borderId="38" xfId="0" applyFont="1" applyFill="1" applyBorder="1" applyAlignment="1" applyProtection="1">
      <alignment vertical="center"/>
      <protection hidden="1"/>
    </xf>
    <xf numFmtId="1" fontId="15" fillId="3" borderId="45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3" borderId="36" xfId="0" applyFont="1" applyFill="1" applyBorder="1" applyAlignment="1" applyProtection="1">
      <alignment vertical="center"/>
      <protection hidden="1"/>
    </xf>
    <xf numFmtId="0" fontId="6" fillId="3" borderId="36" xfId="0" applyFont="1" applyFill="1" applyBorder="1" applyAlignment="1" applyProtection="1">
      <alignment horizontal="left" vertical="center"/>
      <protection hidden="1"/>
    </xf>
    <xf numFmtId="15" fontId="6" fillId="3" borderId="36" xfId="0" applyNumberFormat="1" applyFont="1" applyFill="1" applyBorder="1" applyAlignment="1" applyProtection="1">
      <alignment vertical="center"/>
      <protection hidden="1"/>
    </xf>
    <xf numFmtId="0" fontId="6" fillId="3" borderId="36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 applyProtection="1">
      <alignment horizontal="center" vertical="center"/>
      <protection hidden="1"/>
    </xf>
    <xf numFmtId="0" fontId="6" fillId="3" borderId="37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57" xfId="0" applyFont="1" applyFill="1" applyBorder="1" applyAlignment="1" applyProtection="1">
      <alignment vertical="center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8" fontId="9" fillId="5" borderId="0" xfId="0" applyNumberFormat="1" applyFont="1" applyFill="1" applyBorder="1" applyAlignment="1" applyProtection="1">
      <alignment horizontal="center" vertical="center"/>
      <protection hidden="1"/>
    </xf>
    <xf numFmtId="4" fontId="6" fillId="3" borderId="0" xfId="0" applyNumberFormat="1" applyFont="1" applyFill="1" applyBorder="1" applyAlignment="1" applyProtection="1">
      <alignment vertical="center"/>
      <protection hidden="1"/>
    </xf>
    <xf numFmtId="4" fontId="6" fillId="3" borderId="38" xfId="0" applyNumberFormat="1" applyFont="1" applyFill="1" applyBorder="1" applyAlignment="1" applyProtection="1">
      <alignment vertical="center"/>
      <protection hidden="1"/>
    </xf>
    <xf numFmtId="0" fontId="6" fillId="3" borderId="38" xfId="0" applyFont="1" applyFill="1" applyBorder="1" applyAlignment="1" applyProtection="1">
      <alignment horizontal="center" vertical="center"/>
      <protection hidden="1"/>
    </xf>
    <xf numFmtId="0" fontId="6" fillId="3" borderId="39" xfId="0" applyFont="1" applyFill="1" applyBorder="1" applyAlignment="1" applyProtection="1">
      <alignment vertical="center"/>
      <protection hidden="1"/>
    </xf>
    <xf numFmtId="0" fontId="6" fillId="3" borderId="42" xfId="0" applyFont="1" applyFill="1" applyBorder="1" applyAlignment="1" applyProtection="1">
      <alignment vertical="center"/>
      <protection hidden="1"/>
    </xf>
    <xf numFmtId="15" fontId="6" fillId="3" borderId="41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6" fillId="3" borderId="57" xfId="0" applyFont="1" applyFill="1" applyBorder="1" applyAlignment="1" applyProtection="1">
      <alignment horizontal="center" vertical="center"/>
      <protection hidden="1"/>
    </xf>
    <xf numFmtId="0" fontId="6" fillId="3" borderId="71" xfId="0" applyFont="1" applyFill="1" applyBorder="1" applyAlignment="1" applyProtection="1">
      <alignment vertical="center"/>
      <protection hidden="1"/>
    </xf>
    <xf numFmtId="0" fontId="6" fillId="3" borderId="21" xfId="0" applyFont="1" applyFill="1" applyBorder="1" applyAlignment="1" applyProtection="1">
      <alignment vertical="center"/>
      <protection hidden="1"/>
    </xf>
    <xf numFmtId="15" fontId="6" fillId="3" borderId="21" xfId="0" applyNumberFormat="1" applyFont="1" applyFill="1" applyBorder="1" applyAlignment="1" applyProtection="1">
      <alignment vertical="center"/>
      <protection hidden="1"/>
    </xf>
    <xf numFmtId="0" fontId="6" fillId="3" borderId="21" xfId="0" applyFont="1" applyFill="1" applyBorder="1" applyAlignment="1" applyProtection="1">
      <alignment horizontal="center" vertical="center"/>
      <protection hidden="1"/>
    </xf>
    <xf numFmtId="15" fontId="6" fillId="3" borderId="21" xfId="0" applyNumberFormat="1" applyFont="1" applyFill="1" applyBorder="1" applyAlignment="1" applyProtection="1">
      <alignment horizontal="center" vertical="center"/>
      <protection hidden="1"/>
    </xf>
    <xf numFmtId="0" fontId="6" fillId="3" borderId="21" xfId="0" applyNumberFormat="1" applyFont="1" applyFill="1" applyBorder="1" applyAlignment="1" applyProtection="1">
      <alignment horizontal="center" vertical="center"/>
      <protection hidden="1"/>
    </xf>
    <xf numFmtId="0" fontId="6" fillId="3" borderId="72" xfId="0" applyFont="1" applyFill="1" applyBorder="1" applyAlignment="1" applyProtection="1">
      <alignment vertical="center"/>
      <protection hidden="1"/>
    </xf>
    <xf numFmtId="175" fontId="12" fillId="3" borderId="57" xfId="0" applyNumberFormat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8" borderId="0" xfId="0" applyFont="1" applyFill="1" applyAlignment="1" applyProtection="1">
      <alignment horizontal="center" vertical="center"/>
      <protection hidden="1"/>
    </xf>
    <xf numFmtId="175" fontId="12" fillId="3" borderId="54" xfId="0" applyNumberFormat="1" applyFont="1" applyFill="1" applyBorder="1" applyAlignment="1" applyProtection="1">
      <alignment horizontal="right" vertical="center"/>
      <protection hidden="1"/>
    </xf>
    <xf numFmtId="0" fontId="6" fillId="3" borderId="0" xfId="0" applyFont="1" applyFill="1" applyBorder="1" applyAlignment="1" applyProtection="1">
      <alignment horizontal="right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6" fillId="8" borderId="0" xfId="0" applyFont="1" applyFill="1" applyAlignment="1" applyProtection="1">
      <alignment vertical="center"/>
      <protection hidden="1"/>
    </xf>
    <xf numFmtId="7" fontId="6" fillId="3" borderId="0" xfId="0" applyNumberFormat="1" applyFont="1" applyFill="1" applyBorder="1" applyAlignment="1" applyProtection="1">
      <alignment vertical="center"/>
      <protection hidden="1"/>
    </xf>
    <xf numFmtId="4" fontId="6" fillId="3" borderId="57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8" fillId="8" borderId="0" xfId="0" applyFont="1" applyFill="1" applyAlignment="1" applyProtection="1">
      <alignment vertical="center"/>
      <protection hidden="1"/>
    </xf>
    <xf numFmtId="15" fontId="6" fillId="3" borderId="57" xfId="0" applyNumberFormat="1" applyFont="1" applyFill="1" applyBorder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8" borderId="0" xfId="0" applyFont="1" applyFill="1" applyAlignment="1" applyProtection="1">
      <alignment horizontal="left" vertical="center"/>
      <protection hidden="1"/>
    </xf>
    <xf numFmtId="0" fontId="6" fillId="3" borderId="0" xfId="0" applyNumberFormat="1" applyFont="1" applyFill="1" applyAlignment="1" applyProtection="1">
      <alignment horizontal="center" vertical="center"/>
      <protection hidden="1"/>
    </xf>
    <xf numFmtId="173" fontId="6" fillId="3" borderId="0" xfId="0" applyNumberFormat="1" applyFont="1" applyFill="1" applyAlignment="1" applyProtection="1">
      <alignment vertical="center"/>
      <protection hidden="1"/>
    </xf>
    <xf numFmtId="173" fontId="6" fillId="8" borderId="0" xfId="0" applyNumberFormat="1" applyFont="1" applyFill="1" applyAlignment="1" applyProtection="1">
      <alignment vertical="center"/>
      <protection hidden="1"/>
    </xf>
    <xf numFmtId="15" fontId="6" fillId="3" borderId="0" xfId="0" applyNumberFormat="1" applyFont="1" applyFill="1" applyAlignment="1" applyProtection="1">
      <alignment horizontal="left" vertical="center"/>
      <protection hidden="1"/>
    </xf>
    <xf numFmtId="0" fontId="11" fillId="3" borderId="38" xfId="0" applyFont="1" applyFill="1" applyBorder="1" applyAlignment="1" applyProtection="1">
      <alignment horizontal="center" vertical="center"/>
      <protection hidden="1"/>
    </xf>
    <xf numFmtId="7" fontId="6" fillId="3" borderId="38" xfId="0" applyNumberFormat="1" applyFont="1" applyFill="1" applyBorder="1" applyAlignment="1" applyProtection="1">
      <alignment vertical="center"/>
      <protection hidden="1"/>
    </xf>
    <xf numFmtId="0" fontId="6" fillId="3" borderId="3" xfId="0" applyFont="1" applyFill="1" applyBorder="1" applyAlignment="1" applyProtection="1">
      <alignment vertical="center"/>
      <protection hidden="1"/>
    </xf>
    <xf numFmtId="0" fontId="6" fillId="8" borderId="38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left" vertical="center"/>
      <protection hidden="1"/>
    </xf>
    <xf numFmtId="8" fontId="9" fillId="3" borderId="0" xfId="0" applyNumberFormat="1" applyFont="1" applyFill="1" applyBorder="1" applyAlignment="1" applyProtection="1">
      <alignment vertical="center"/>
      <protection hidden="1"/>
    </xf>
    <xf numFmtId="15" fontId="9" fillId="3" borderId="0" xfId="0" applyNumberFormat="1" applyFont="1" applyFill="1" applyAlignment="1" applyProtection="1">
      <alignment vertical="center"/>
      <protection hidden="1"/>
    </xf>
    <xf numFmtId="8" fontId="9" fillId="3" borderId="0" xfId="0" applyNumberFormat="1" applyFont="1" applyFill="1" applyAlignment="1" applyProtection="1">
      <alignment horizontal="left" vertical="center"/>
      <protection hidden="1"/>
    </xf>
    <xf numFmtId="0" fontId="6" fillId="3" borderId="38" xfId="0" applyFont="1" applyFill="1" applyBorder="1" applyAlignment="1" applyProtection="1" quotePrefix="1">
      <alignment vertical="center"/>
      <protection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15" fontId="9" fillId="3" borderId="0" xfId="0" applyNumberFormat="1" applyFont="1" applyFill="1" applyBorder="1" applyAlignment="1" applyProtection="1">
      <alignment horizontal="left" vertical="center"/>
      <protection hidden="1"/>
    </xf>
    <xf numFmtId="8" fontId="9" fillId="3" borderId="38" xfId="0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6" fillId="3" borderId="0" xfId="0" applyFont="1" applyFill="1" applyBorder="1" applyAlignment="1" applyProtection="1" quotePrefix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 hidden="1"/>
    </xf>
    <xf numFmtId="0" fontId="7" fillId="3" borderId="36" xfId="0" applyFont="1" applyFill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14" fillId="3" borderId="36" xfId="0" applyFont="1" applyFill="1" applyBorder="1" applyAlignment="1" applyProtection="1">
      <alignment horizontal="center" vertical="center"/>
      <protection hidden="1"/>
    </xf>
    <xf numFmtId="0" fontId="14" fillId="3" borderId="36" xfId="0" applyFont="1" applyFill="1" applyBorder="1" applyAlignment="1" applyProtection="1">
      <alignment vertical="center"/>
      <protection hidden="1"/>
    </xf>
    <xf numFmtId="1" fontId="15" fillId="3" borderId="37" xfId="0" applyNumberFormat="1" applyFont="1" applyFill="1" applyBorder="1" applyAlignment="1" applyProtection="1">
      <alignment horizontal="center" vertical="center"/>
      <protection hidden="1"/>
    </xf>
    <xf numFmtId="8" fontId="9" fillId="3" borderId="0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right" vertical="center"/>
      <protection hidden="1"/>
    </xf>
    <xf numFmtId="8" fontId="6" fillId="3" borderId="0" xfId="0" applyNumberFormat="1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Alignment="1" applyProtection="1">
      <alignment horizontal="center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15" fontId="17" fillId="5" borderId="0" xfId="0" applyNumberFormat="1" applyFont="1" applyFill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37" fontId="17" fillId="3" borderId="1" xfId="0" applyNumberFormat="1" applyFont="1" applyFill="1" applyBorder="1" applyAlignment="1" applyProtection="1" quotePrefix="1">
      <alignment horizontal="left" vertical="center"/>
      <protection hidden="1"/>
    </xf>
    <xf numFmtId="0" fontId="16" fillId="3" borderId="36" xfId="0" applyFont="1" applyFill="1" applyBorder="1" applyAlignment="1" applyProtection="1">
      <alignment vertical="center"/>
      <protection hidden="1"/>
    </xf>
    <xf numFmtId="0" fontId="17" fillId="5" borderId="36" xfId="0" applyFont="1" applyFill="1" applyBorder="1" applyAlignment="1" applyProtection="1">
      <alignment horizontal="right" vertical="center"/>
      <protection hidden="1"/>
    </xf>
    <xf numFmtId="0" fontId="17" fillId="3" borderId="37" xfId="0" applyFont="1" applyFill="1" applyBorder="1" applyAlignment="1" applyProtection="1" quotePrefix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3" borderId="0" xfId="0" applyFont="1" applyFill="1" applyAlignment="1" applyProtection="1">
      <alignment horizontal="right" vertical="center"/>
      <protection hidden="1"/>
    </xf>
    <xf numFmtId="0" fontId="17" fillId="3" borderId="0" xfId="0" applyFont="1" applyFill="1" applyAlignment="1" applyProtection="1" quotePrefix="1">
      <alignment horizontal="center" vertical="center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17" fillId="3" borderId="0" xfId="0" applyFont="1" applyFill="1" applyAlignment="1" applyProtection="1" quotePrefix="1">
      <alignment vertical="center"/>
      <protection hidden="1"/>
    </xf>
    <xf numFmtId="0" fontId="22" fillId="3" borderId="38" xfId="0" applyFont="1" applyFill="1" applyBorder="1" applyAlignment="1" applyProtection="1">
      <alignment vertical="center"/>
      <protection hidden="1"/>
    </xf>
    <xf numFmtId="0" fontId="16" fillId="3" borderId="1" xfId="0" applyFont="1" applyFill="1" applyBorder="1" applyAlignment="1" applyProtection="1">
      <alignment horizontal="center" vertical="center"/>
      <protection hidden="1"/>
    </xf>
    <xf numFmtId="0" fontId="16" fillId="5" borderId="37" xfId="0" applyFont="1" applyFill="1" applyBorder="1" applyAlignment="1" applyProtection="1">
      <alignment horizontal="center" vertical="center"/>
      <protection hidden="1"/>
    </xf>
    <xf numFmtId="4" fontId="16" fillId="3" borderId="38" xfId="0" applyNumberFormat="1" applyFont="1" applyFill="1" applyBorder="1" applyAlignment="1" applyProtection="1">
      <alignment horizontal="right" vertical="center"/>
      <protection hidden="1"/>
    </xf>
    <xf numFmtId="0" fontId="16" fillId="3" borderId="40" xfId="0" applyFont="1" applyFill="1" applyBorder="1" applyAlignment="1" applyProtection="1">
      <alignment horizontal="center" vertical="center"/>
      <protection hidden="1"/>
    </xf>
    <xf numFmtId="0" fontId="16" fillId="3" borderId="42" xfId="0" applyFont="1" applyFill="1" applyBorder="1" applyAlignment="1" applyProtection="1">
      <alignment vertical="center"/>
      <protection hidden="1"/>
    </xf>
    <xf numFmtId="0" fontId="17" fillId="3" borderId="42" xfId="0" applyFont="1" applyFill="1" applyBorder="1" applyAlignment="1" applyProtection="1">
      <alignment horizontal="center" vertical="center"/>
      <protection hidden="1"/>
    </xf>
    <xf numFmtId="0" fontId="16" fillId="3" borderId="43" xfId="0" applyFont="1" applyFill="1" applyBorder="1" applyAlignment="1" applyProtection="1">
      <alignment vertical="center"/>
      <protection hidden="1"/>
    </xf>
    <xf numFmtId="0" fontId="16" fillId="3" borderId="3" xfId="0" applyFont="1" applyFill="1" applyBorder="1" applyAlignment="1" applyProtection="1">
      <alignment horizontal="center" vertical="center"/>
      <protection hidden="1"/>
    </xf>
    <xf numFmtId="0" fontId="16" fillId="3" borderId="44" xfId="0" applyFont="1" applyFill="1" applyBorder="1" applyAlignment="1" applyProtection="1">
      <alignment horizontal="center" vertical="center"/>
      <protection hidden="1"/>
    </xf>
    <xf numFmtId="0" fontId="16" fillId="3" borderId="38" xfId="0" applyFont="1" applyFill="1" applyBorder="1" applyAlignment="1" applyProtection="1">
      <alignment horizontal="center" vertical="center"/>
      <protection hidden="1"/>
    </xf>
    <xf numFmtId="0" fontId="16" fillId="3" borderId="45" xfId="0" applyFont="1" applyFill="1" applyBorder="1" applyAlignment="1" applyProtection="1">
      <alignment horizontal="center" vertical="center"/>
      <protection hidden="1"/>
    </xf>
    <xf numFmtId="0" fontId="36" fillId="5" borderId="73" xfId="0" applyFont="1" applyFill="1" applyBorder="1" applyAlignment="1" applyProtection="1">
      <alignment horizontal="center" vertical="center"/>
      <protection hidden="1"/>
    </xf>
    <xf numFmtId="0" fontId="23" fillId="3" borderId="42" xfId="0" applyFont="1" applyFill="1" applyBorder="1" applyAlignment="1" applyProtection="1">
      <alignment horizontal="left" vertical="center"/>
      <protection hidden="1"/>
    </xf>
    <xf numFmtId="0" fontId="16" fillId="3" borderId="50" xfId="0" applyFont="1" applyFill="1" applyBorder="1" applyAlignment="1" applyProtection="1">
      <alignment horizontal="center" vertical="center"/>
      <protection hidden="1"/>
    </xf>
    <xf numFmtId="0" fontId="16" fillId="3" borderId="57" xfId="0" applyFont="1" applyFill="1" applyBorder="1" applyAlignment="1" applyProtection="1">
      <alignment horizontal="center" vertical="center"/>
      <protection hidden="1"/>
    </xf>
    <xf numFmtId="15" fontId="16" fillId="5" borderId="51" xfId="0" applyNumberFormat="1" applyFont="1" applyFill="1" applyBorder="1" applyAlignment="1" applyProtection="1">
      <alignment horizontal="left" vertical="center"/>
      <protection hidden="1"/>
    </xf>
    <xf numFmtId="49" fontId="16" fillId="5" borderId="52" xfId="0" applyNumberFormat="1" applyFont="1" applyFill="1" applyBorder="1" applyAlignment="1" applyProtection="1">
      <alignment horizontal="left" vertical="center"/>
      <protection hidden="1"/>
    </xf>
    <xf numFmtId="49" fontId="16" fillId="5" borderId="53" xfId="0" applyNumberFormat="1" applyFont="1" applyFill="1" applyBorder="1" applyAlignment="1" applyProtection="1">
      <alignment horizontal="center" vertical="center"/>
      <protection hidden="1"/>
    </xf>
    <xf numFmtId="49" fontId="36" fillId="5" borderId="26" xfId="0" applyNumberFormat="1" applyFont="1" applyFill="1" applyBorder="1" applyAlignment="1" applyProtection="1">
      <alignment vertical="center"/>
      <protection hidden="1"/>
    </xf>
    <xf numFmtId="1" fontId="16" fillId="5" borderId="74" xfId="0" applyNumberFormat="1" applyFont="1" applyFill="1" applyBorder="1" applyAlignment="1" applyProtection="1">
      <alignment horizontal="center" vertical="center"/>
      <protection hidden="1"/>
    </xf>
    <xf numFmtId="1" fontId="16" fillId="5" borderId="55" xfId="0" applyNumberFormat="1" applyFont="1" applyFill="1" applyBorder="1" applyAlignment="1" applyProtection="1">
      <alignment horizontal="center" vertical="center"/>
      <protection hidden="1"/>
    </xf>
    <xf numFmtId="4" fontId="16" fillId="5" borderId="27" xfId="0" applyNumberFormat="1" applyFont="1" applyFill="1" applyBorder="1" applyAlignment="1" applyProtection="1">
      <alignment horizontal="right" vertical="center"/>
      <protection hidden="1"/>
    </xf>
    <xf numFmtId="4" fontId="16" fillId="5" borderId="52" xfId="0" applyNumberFormat="1" applyFont="1" applyFill="1" applyBorder="1" applyAlignment="1" applyProtection="1">
      <alignment horizontal="right" vertical="center"/>
      <protection hidden="1"/>
    </xf>
    <xf numFmtId="4" fontId="16" fillId="5" borderId="56" xfId="0" applyNumberFormat="1" applyFont="1" applyFill="1" applyBorder="1" applyAlignment="1" applyProtection="1">
      <alignment horizontal="right" vertical="center"/>
      <protection hidden="1"/>
    </xf>
    <xf numFmtId="4" fontId="16" fillId="5" borderId="0" xfId="0" applyNumberFormat="1" applyFont="1" applyFill="1" applyBorder="1" applyAlignment="1" applyProtection="1">
      <alignment horizontal="right" vertical="center"/>
      <protection hidden="1"/>
    </xf>
    <xf numFmtId="4" fontId="16" fillId="5" borderId="57" xfId="0" applyNumberFormat="1" applyFont="1" applyFill="1" applyBorder="1" applyAlignment="1" applyProtection="1">
      <alignment horizontal="right" vertical="center"/>
      <protection hidden="1"/>
    </xf>
    <xf numFmtId="4" fontId="16" fillId="3" borderId="0" xfId="0" applyNumberFormat="1" applyFont="1" applyFill="1" applyBorder="1" applyAlignment="1" applyProtection="1">
      <alignment horizontal="right" vertical="center"/>
      <protection hidden="1"/>
    </xf>
    <xf numFmtId="4" fontId="16" fillId="3" borderId="50" xfId="0" applyNumberFormat="1" applyFont="1" applyFill="1" applyBorder="1" applyAlignment="1" applyProtection="1">
      <alignment horizontal="right" vertical="center"/>
      <protection hidden="1"/>
    </xf>
    <xf numFmtId="4" fontId="16" fillId="3" borderId="57" xfId="0" applyNumberFormat="1" applyFont="1" applyFill="1" applyBorder="1" applyAlignment="1" applyProtection="1">
      <alignment horizontal="right" vertical="center"/>
      <protection hidden="1"/>
    </xf>
    <xf numFmtId="15" fontId="16" fillId="5" borderId="2" xfId="0" applyNumberFormat="1" applyFont="1" applyFill="1" applyBorder="1" applyAlignment="1" applyProtection="1">
      <alignment horizontal="left" vertical="center"/>
      <protection hidden="1"/>
    </xf>
    <xf numFmtId="49" fontId="16" fillId="5" borderId="56" xfId="0" applyNumberFormat="1" applyFont="1" applyFill="1" applyBorder="1" applyAlignment="1" applyProtection="1">
      <alignment horizontal="left" vertical="center"/>
      <protection hidden="1"/>
    </xf>
    <xf numFmtId="49" fontId="16" fillId="5" borderId="58" xfId="0" applyNumberFormat="1" applyFont="1" applyFill="1" applyBorder="1" applyAlignment="1" applyProtection="1">
      <alignment horizontal="center" vertical="center"/>
      <protection hidden="1"/>
    </xf>
    <xf numFmtId="49" fontId="36" fillId="5" borderId="20" xfId="0" applyNumberFormat="1" applyFont="1" applyFill="1" applyBorder="1" applyAlignment="1" applyProtection="1">
      <alignment vertical="center"/>
      <protection hidden="1"/>
    </xf>
    <xf numFmtId="1" fontId="16" fillId="5" borderId="60" xfId="0" applyNumberFormat="1" applyFont="1" applyFill="1" applyBorder="1" applyAlignment="1" applyProtection="1">
      <alignment horizontal="center" vertical="center"/>
      <protection hidden="1"/>
    </xf>
    <xf numFmtId="1" fontId="16" fillId="5" borderId="59" xfId="0" applyNumberFormat="1" applyFont="1" applyFill="1" applyBorder="1" applyAlignment="1" applyProtection="1">
      <alignment horizontal="center" vertical="center"/>
      <protection hidden="1"/>
    </xf>
    <xf numFmtId="15" fontId="16" fillId="0" borderId="3" xfId="0" applyNumberFormat="1" applyFont="1" applyFill="1" applyBorder="1" applyAlignment="1" applyProtection="1">
      <alignment horizontal="left" vertical="center"/>
      <protection hidden="1"/>
    </xf>
    <xf numFmtId="49" fontId="16" fillId="0" borderId="61" xfId="0" applyNumberFormat="1" applyFont="1" applyFill="1" applyBorder="1" applyAlignment="1" applyProtection="1">
      <alignment horizontal="left" vertical="center"/>
      <protection hidden="1"/>
    </xf>
    <xf numFmtId="49" fontId="16" fillId="0" borderId="75" xfId="0" applyNumberFormat="1" applyFont="1" applyFill="1" applyBorder="1" applyAlignment="1" applyProtection="1">
      <alignment horizontal="center" vertical="center"/>
      <protection hidden="1"/>
    </xf>
    <xf numFmtId="49" fontId="36" fillId="0" borderId="76" xfId="0" applyNumberFormat="1" applyFont="1" applyFill="1" applyBorder="1" applyAlignment="1" applyProtection="1">
      <alignment vertical="center"/>
      <protection hidden="1"/>
    </xf>
    <xf numFmtId="1" fontId="16" fillId="0" borderId="63" xfId="0" applyNumberFormat="1" applyFont="1" applyFill="1" applyBorder="1" applyAlignment="1" applyProtection="1">
      <alignment horizontal="center" vertical="center"/>
      <protection hidden="1"/>
    </xf>
    <xf numFmtId="4" fontId="16" fillId="0" borderId="38" xfId="0" applyNumberFormat="1" applyFont="1" applyFill="1" applyBorder="1" applyAlignment="1" applyProtection="1">
      <alignment horizontal="right" vertical="center"/>
      <protection hidden="1"/>
    </xf>
    <xf numFmtId="4" fontId="16" fillId="0" borderId="61" xfId="0" applyNumberFormat="1" applyFont="1" applyFill="1" applyBorder="1" applyAlignment="1" applyProtection="1">
      <alignment horizontal="right" vertical="center"/>
      <protection hidden="1"/>
    </xf>
    <xf numFmtId="4" fontId="16" fillId="0" borderId="45" xfId="0" applyNumberFormat="1" applyFont="1" applyFill="1" applyBorder="1" applyAlignment="1" applyProtection="1">
      <alignment horizontal="right" vertical="center"/>
      <protection hidden="1"/>
    </xf>
    <xf numFmtId="4" fontId="16" fillId="0" borderId="44" xfId="0" applyNumberFormat="1" applyFont="1" applyFill="1" applyBorder="1" applyAlignment="1" applyProtection="1">
      <alignment horizontal="right" vertical="center"/>
      <protection hidden="1"/>
    </xf>
    <xf numFmtId="0" fontId="36" fillId="3" borderId="42" xfId="0" applyFont="1" applyFill="1" applyBorder="1" applyAlignment="1" applyProtection="1">
      <alignment horizontal="left" vertical="center"/>
      <protection hidden="1"/>
    </xf>
    <xf numFmtId="0" fontId="22" fillId="3" borderId="42" xfId="0" applyFont="1" applyFill="1" applyBorder="1" applyAlignment="1" applyProtection="1">
      <alignment horizontal="right" vertical="center"/>
      <protection hidden="1"/>
    </xf>
    <xf numFmtId="49" fontId="16" fillId="3" borderId="42" xfId="0" applyNumberFormat="1" applyFont="1" applyFill="1" applyBorder="1" applyAlignment="1" applyProtection="1">
      <alignment horizontal="center" vertical="center"/>
      <protection hidden="1"/>
    </xf>
    <xf numFmtId="0" fontId="22" fillId="3" borderId="1" xfId="0" applyFont="1" applyFill="1" applyBorder="1" applyAlignment="1" applyProtection="1">
      <alignment horizontal="centerContinuous" vertical="center"/>
      <protection hidden="1"/>
    </xf>
    <xf numFmtId="0" fontId="22" fillId="3" borderId="38" xfId="0" applyFont="1" applyFill="1" applyBorder="1" applyAlignment="1" applyProtection="1">
      <alignment horizontal="centerContinuous" vertical="center"/>
      <protection hidden="1"/>
    </xf>
    <xf numFmtId="4" fontId="16" fillId="3" borderId="62" xfId="0" applyNumberFormat="1" applyFont="1" applyFill="1" applyBorder="1" applyAlignment="1" applyProtection="1">
      <alignment horizontal="right" vertical="center"/>
      <protection hidden="1"/>
    </xf>
    <xf numFmtId="4" fontId="16" fillId="3" borderId="61" xfId="0" applyNumberFormat="1" applyFont="1" applyFill="1" applyBorder="1" applyAlignment="1" applyProtection="1">
      <alignment horizontal="right" vertical="center"/>
      <protection hidden="1"/>
    </xf>
    <xf numFmtId="4" fontId="16" fillId="3" borderId="45" xfId="0" applyNumberFormat="1" applyFont="1" applyFill="1" applyBorder="1" applyAlignment="1" applyProtection="1">
      <alignment horizontal="right" vertical="center"/>
      <protection hidden="1"/>
    </xf>
    <xf numFmtId="4" fontId="16" fillId="3" borderId="44" xfId="0" applyNumberFormat="1" applyFont="1" applyFill="1" applyBorder="1" applyAlignment="1" applyProtection="1">
      <alignment horizontal="right" vertical="center"/>
      <protection hidden="1"/>
    </xf>
    <xf numFmtId="0" fontId="22" fillId="3" borderId="0" xfId="0" applyFont="1" applyFill="1" applyBorder="1" applyAlignment="1" applyProtection="1">
      <alignment vertical="center"/>
      <protection hidden="1"/>
    </xf>
    <xf numFmtId="0" fontId="22" fillId="3" borderId="0" xfId="0" applyFont="1" applyFill="1" applyBorder="1" applyAlignment="1" applyProtection="1">
      <alignment horizontal="right" vertical="center"/>
      <protection hidden="1"/>
    </xf>
    <xf numFmtId="0" fontId="22" fillId="3" borderId="3" xfId="0" applyFont="1" applyFill="1" applyBorder="1" applyAlignment="1" applyProtection="1">
      <alignment horizontal="centerContinuous" vertical="center"/>
      <protection hidden="1"/>
    </xf>
    <xf numFmtId="0" fontId="16" fillId="3" borderId="36" xfId="0" applyFont="1" applyFill="1" applyBorder="1" applyAlignment="1" applyProtection="1">
      <alignment horizontal="centerContinuous" vertical="center"/>
      <protection hidden="1"/>
    </xf>
    <xf numFmtId="4" fontId="16" fillId="3" borderId="37" xfId="0" applyNumberFormat="1" applyFont="1" applyFill="1" applyBorder="1" applyAlignment="1" applyProtection="1">
      <alignment horizontal="centerContinuous" vertical="center"/>
      <protection hidden="1"/>
    </xf>
    <xf numFmtId="4" fontId="16" fillId="3" borderId="38" xfId="0" applyNumberFormat="1" applyFont="1" applyFill="1" applyBorder="1" applyAlignment="1" applyProtection="1">
      <alignment vertical="center"/>
      <protection hidden="1"/>
    </xf>
    <xf numFmtId="4" fontId="16" fillId="3" borderId="61" xfId="0" applyNumberFormat="1" applyFont="1" applyFill="1" applyBorder="1" applyAlignment="1" applyProtection="1">
      <alignment vertical="center"/>
      <protection hidden="1"/>
    </xf>
    <xf numFmtId="4" fontId="16" fillId="3" borderId="45" xfId="0" applyNumberFormat="1" applyFont="1" applyFill="1" applyBorder="1" applyAlignment="1" applyProtection="1">
      <alignment vertical="center"/>
      <protection hidden="1"/>
    </xf>
    <xf numFmtId="4" fontId="16" fillId="3" borderId="44" xfId="0" applyNumberFormat="1" applyFont="1" applyFill="1" applyBorder="1" applyAlignment="1" applyProtection="1">
      <alignment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6" fillId="4" borderId="0" xfId="0" applyFont="1" applyFill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vertical="center"/>
      <protection hidden="1"/>
    </xf>
    <xf numFmtId="0" fontId="17" fillId="3" borderId="36" xfId="0" applyFont="1" applyFill="1" applyBorder="1" applyAlignment="1" applyProtection="1" quotePrefix="1">
      <alignment horizontal="right" vertical="center"/>
      <protection hidden="1"/>
    </xf>
    <xf numFmtId="0" fontId="17" fillId="3" borderId="0" xfId="0" applyFont="1" applyFill="1" applyBorder="1" applyAlignment="1" applyProtection="1" quotePrefix="1">
      <alignment horizontal="right" vertical="center"/>
      <protection hidden="1"/>
    </xf>
    <xf numFmtId="15" fontId="17" fillId="3" borderId="0" xfId="0" applyNumberFormat="1" applyFont="1" applyFill="1" applyAlignment="1" applyProtection="1" quotePrefix="1">
      <alignment horizontal="center" vertical="center"/>
      <protection hidden="1"/>
    </xf>
    <xf numFmtId="37" fontId="17" fillId="3" borderId="0" xfId="0" applyNumberFormat="1" applyFont="1" applyFill="1" applyBorder="1" applyAlignment="1" applyProtection="1" quotePrefix="1">
      <alignment horizontal="left" vertical="center"/>
      <protection hidden="1"/>
    </xf>
    <xf numFmtId="0" fontId="17" fillId="3" borderId="0" xfId="0" applyFont="1" applyFill="1" applyBorder="1" applyAlignment="1" applyProtection="1">
      <alignment horizontal="right" vertical="center"/>
      <protection hidden="1"/>
    </xf>
    <xf numFmtId="0" fontId="22" fillId="3" borderId="39" xfId="0" applyFont="1" applyFill="1" applyBorder="1" applyAlignment="1" applyProtection="1">
      <alignment horizontal="left" vertical="center"/>
      <protection hidden="1"/>
    </xf>
    <xf numFmtId="0" fontId="16" fillId="3" borderId="36" xfId="0" applyFont="1" applyFill="1" applyBorder="1" applyAlignment="1" applyProtection="1">
      <alignment horizontal="center" vertical="center"/>
      <protection hidden="1"/>
    </xf>
    <xf numFmtId="1" fontId="16" fillId="3" borderId="37" xfId="0" applyNumberFormat="1" applyFont="1" applyFill="1" applyBorder="1" applyAlignment="1" applyProtection="1">
      <alignment horizontal="center" vertical="center"/>
      <protection hidden="1"/>
    </xf>
    <xf numFmtId="0" fontId="22" fillId="3" borderId="42" xfId="0" applyFont="1" applyFill="1" applyBorder="1" applyAlignment="1" applyProtection="1">
      <alignment horizontal="centerContinuous" vertical="center"/>
      <protection hidden="1"/>
    </xf>
    <xf numFmtId="4" fontId="16" fillId="3" borderId="36" xfId="0" applyNumberFormat="1" applyFont="1" applyFill="1" applyBorder="1" applyAlignment="1" applyProtection="1">
      <alignment horizontal="centerContinuous" vertical="center"/>
      <protection hidden="1"/>
    </xf>
    <xf numFmtId="0" fontId="16" fillId="3" borderId="37" xfId="0" applyFont="1" applyFill="1" applyBorder="1" applyAlignment="1" applyProtection="1">
      <alignment horizontal="centerContinuous" vertical="center"/>
      <protection hidden="1"/>
    </xf>
    <xf numFmtId="4" fontId="16" fillId="3" borderId="1" xfId="0" applyNumberFormat="1" applyFont="1" applyFill="1" applyBorder="1" applyAlignment="1" applyProtection="1">
      <alignment vertical="center"/>
      <protection hidden="1"/>
    </xf>
    <xf numFmtId="4" fontId="16" fillId="3" borderId="66" xfId="0" applyNumberFormat="1" applyFont="1" applyFill="1" applyBorder="1" applyAlignment="1" applyProtection="1">
      <alignment vertical="center"/>
      <protection hidden="1"/>
    </xf>
    <xf numFmtId="0" fontId="36" fillId="3" borderId="34" xfId="0" applyFont="1" applyFill="1" applyBorder="1" applyAlignment="1" applyProtection="1">
      <alignment horizontal="center" vertical="center"/>
      <protection hidden="1"/>
    </xf>
    <xf numFmtId="0" fontId="36" fillId="3" borderId="35" xfId="0" applyFont="1" applyFill="1" applyBorder="1" applyAlignment="1" applyProtection="1">
      <alignment horizontal="center" vertical="center"/>
      <protection hidden="1"/>
    </xf>
    <xf numFmtId="0" fontId="36" fillId="3" borderId="46" xfId="0" applyFont="1" applyFill="1" applyBorder="1" applyAlignment="1" applyProtection="1">
      <alignment horizontal="center" vertical="center"/>
      <protection hidden="1"/>
    </xf>
    <xf numFmtId="0" fontId="23" fillId="3" borderId="69" xfId="0" applyFont="1" applyFill="1" applyBorder="1" applyAlignment="1" applyProtection="1">
      <alignment horizontal="left" vertical="center"/>
      <protection hidden="1"/>
    </xf>
    <xf numFmtId="49" fontId="36" fillId="5" borderId="56" xfId="0" applyNumberFormat="1" applyFont="1" applyFill="1" applyBorder="1" applyAlignment="1" applyProtection="1">
      <alignment vertical="center"/>
      <protection hidden="1"/>
    </xf>
    <xf numFmtId="37" fontId="54" fillId="0" borderId="0" xfId="20" applyNumberFormat="1" applyFont="1" applyFill="1" applyAlignment="1" applyProtection="1">
      <alignment horizontal="center"/>
      <protection locked="0"/>
    </xf>
    <xf numFmtId="0" fontId="0" fillId="0" borderId="0" xfId="0" applyAlignment="1">
      <alignment/>
    </xf>
    <xf numFmtId="37" fontId="53" fillId="0" borderId="0" xfId="2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5</xdr:row>
      <xdr:rowOff>180975</xdr:rowOff>
    </xdr:from>
    <xdr:to>
      <xdr:col>12</xdr:col>
      <xdr:colOff>228600</xdr:colOff>
      <xdr:row>6</xdr:row>
      <xdr:rowOff>180975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7286625" y="1333500"/>
          <a:ext cx="1181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80"/>
              </a:solidFill>
            </a:rPr>
            <a:t>EXCEL'ED</a:t>
          </a:r>
        </a:p>
      </xdr:txBody>
    </xdr:sp>
    <xdr:clientData/>
  </xdr:twoCellAnchor>
  <xdr:twoCellAnchor>
    <xdr:from>
      <xdr:col>2</xdr:col>
      <xdr:colOff>276225</xdr:colOff>
      <xdr:row>2</xdr:row>
      <xdr:rowOff>95250</xdr:rowOff>
    </xdr:from>
    <xdr:to>
      <xdr:col>5</xdr:col>
      <xdr:colOff>85725</xdr:colOff>
      <xdr:row>9</xdr:row>
      <xdr:rowOff>9525</xdr:rowOff>
    </xdr:to>
    <xdr:sp>
      <xdr:nvSpPr>
        <xdr:cNvPr id="2" name="AutoShape 14"/>
        <xdr:cNvSpPr>
          <a:spLocks/>
        </xdr:cNvSpPr>
      </xdr:nvSpPr>
      <xdr:spPr>
        <a:xfrm>
          <a:off x="838200" y="466725"/>
          <a:ext cx="1552575" cy="1638300"/>
        </a:xfrm>
        <a:prstGeom prst="cloudCallout">
          <a:avLst>
            <a:gd name="adj1" fmla="val -61657"/>
            <a:gd name="adj2" fmla="val 72092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'School
financial
management
simplified.'</a:t>
          </a:r>
        </a:p>
      </xdr:txBody>
    </xdr:sp>
    <xdr:clientData/>
  </xdr:twoCellAnchor>
  <xdr:twoCellAnchor editAs="oneCell">
    <xdr:from>
      <xdr:col>10</xdr:col>
      <xdr:colOff>657225</xdr:colOff>
      <xdr:row>2</xdr:row>
      <xdr:rowOff>47625</xdr:rowOff>
    </xdr:from>
    <xdr:to>
      <xdr:col>12</xdr:col>
      <xdr:colOff>28575</xdr:colOff>
      <xdr:row>5</xdr:row>
      <xdr:rowOff>66675</xdr:rowOff>
    </xdr:to>
    <xdr:pic macro="[0]!ContacDetails"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19100"/>
          <a:ext cx="866775" cy="80010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>
    <xdr:from>
      <xdr:col>10</xdr:col>
      <xdr:colOff>609600</xdr:colOff>
      <xdr:row>11</xdr:row>
      <xdr:rowOff>38100</xdr:rowOff>
    </xdr:from>
    <xdr:to>
      <xdr:col>15</xdr:col>
      <xdr:colOff>542925</xdr:colOff>
      <xdr:row>15</xdr:row>
      <xdr:rowOff>76200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7353300" y="2590800"/>
          <a:ext cx="25146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sheet controls the proper function of the system.  Your school name should appear in the cell below to enable accurate calculations.</a:t>
          </a:r>
        </a:p>
      </xdr:txBody>
    </xdr:sp>
    <xdr:clientData/>
  </xdr:twoCellAnchor>
  <xdr:twoCellAnchor>
    <xdr:from>
      <xdr:col>7</xdr:col>
      <xdr:colOff>714375</xdr:colOff>
      <xdr:row>15</xdr:row>
      <xdr:rowOff>76200</xdr:rowOff>
    </xdr:from>
    <xdr:to>
      <xdr:col>11</xdr:col>
      <xdr:colOff>28575</xdr:colOff>
      <xdr:row>30</xdr:row>
      <xdr:rowOff>76200</xdr:rowOff>
    </xdr:to>
    <xdr:sp>
      <xdr:nvSpPr>
        <xdr:cNvPr id="5" name="Line 21"/>
        <xdr:cNvSpPr>
          <a:spLocks/>
        </xdr:cNvSpPr>
      </xdr:nvSpPr>
      <xdr:spPr>
        <a:xfrm flipH="1">
          <a:off x="4924425" y="3752850"/>
          <a:ext cx="26289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114300</xdr:rowOff>
    </xdr:from>
    <xdr:to>
      <xdr:col>10</xdr:col>
      <xdr:colOff>152400</xdr:colOff>
      <xdr:row>26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276225"/>
          <a:ext cx="58769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                         </a:t>
          </a:r>
          <a:r>
            <a:rPr lang="en-US" cap="none" sz="1200" b="0" i="0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EXCEL'ED                   School financial management and web design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424242"/>
              </a:solidFill>
              <a:latin typeface="Comic Sans MS"/>
              <a:ea typeface="Comic Sans MS"/>
              <a:cs typeface="Comic Sans MS"/>
            </a:rPr>
            <a:t>A support line service is available to subscribers for a nominal charge.</a:t>
          </a:r>
          <a:r>
            <a:rPr lang="en-US" cap="none" sz="12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424242"/>
              </a:solidFill>
              <a:latin typeface="Comic Sans MS"/>
              <a:ea typeface="Comic Sans MS"/>
              <a:cs typeface="Comic Sans MS"/>
            </a:rPr>
            <a:t>For queries, advice and further information please contact Steve Llewellyn:
By phone:    07881 956993                       WebSite:  </a:t>
          </a:r>
          <a:r>
            <a:rPr lang="en-US" cap="none" sz="1600" b="0" i="0" u="none" baseline="0">
              <a:solidFill>
                <a:srgbClr val="3333CC"/>
              </a:solidFill>
              <a:latin typeface="Comic Sans MS"/>
              <a:ea typeface="Comic Sans MS"/>
              <a:cs typeface="Comic Sans MS"/>
            </a:rPr>
            <a:t>www.exceled.co.uk</a:t>
          </a:r>
          <a:r>
            <a:rPr lang="en-US" cap="none" sz="1200" b="0" i="0" u="none" baseline="0">
              <a:solidFill>
                <a:srgbClr val="424242"/>
              </a:solidFill>
              <a:latin typeface="Comic Sans MS"/>
              <a:ea typeface="Comic Sans MS"/>
              <a:cs typeface="Comic Sans MS"/>
            </a:rPr>
            <a:t>
By e-mail:   steve@exceled.co.uk
                  llews002@rgfl.org.uk
By fax:       01633 893218
</a:t>
          </a:r>
        </a:p>
      </xdr:txBody>
    </xdr:sp>
    <xdr:clientData/>
  </xdr:twoCellAnchor>
  <xdr:twoCellAnchor editAs="oneCell">
    <xdr:from>
      <xdr:col>3</xdr:col>
      <xdr:colOff>495300</xdr:colOff>
      <xdr:row>2</xdr:row>
      <xdr:rowOff>66675</xdr:rowOff>
    </xdr:from>
    <xdr:to>
      <xdr:col>4</xdr:col>
      <xdr:colOff>371475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90525"/>
          <a:ext cx="485775" cy="45720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66675</xdr:rowOff>
    </xdr:from>
    <xdr:to>
      <xdr:col>6</xdr:col>
      <xdr:colOff>771525</xdr:colOff>
      <xdr:row>0</xdr:row>
      <xdr:rowOff>285750</xdr:rowOff>
    </xdr:to>
    <xdr:pic macro="[0]!ContacDetails"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66675"/>
          <a:ext cx="238125" cy="219075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>
    <xdr:from>
      <xdr:col>4</xdr:col>
      <xdr:colOff>219075</xdr:colOff>
      <xdr:row>2</xdr:row>
      <xdr:rowOff>114300</xdr:rowOff>
    </xdr:from>
    <xdr:to>
      <xdr:col>4</xdr:col>
      <xdr:colOff>561975</xdr:colOff>
      <xdr:row>3</xdr:row>
      <xdr:rowOff>228600</xdr:rowOff>
    </xdr:to>
    <xdr:pic macro="[0]!PrintInc1"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69532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200025</xdr:colOff>
      <xdr:row>33</xdr:row>
      <xdr:rowOff>0</xdr:rowOff>
    </xdr:from>
    <xdr:to>
      <xdr:col>1</xdr:col>
      <xdr:colOff>542925</xdr:colOff>
      <xdr:row>35</xdr:row>
      <xdr:rowOff>0</xdr:rowOff>
    </xdr:to>
    <xdr:pic macro="[0]!PrintInc2">
      <xdr:nvPicPr>
        <xdr:cNvPr id="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2674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200025</xdr:colOff>
      <xdr:row>43</xdr:row>
      <xdr:rowOff>0</xdr:rowOff>
    </xdr:from>
    <xdr:to>
      <xdr:col>1</xdr:col>
      <xdr:colOff>542925</xdr:colOff>
      <xdr:row>43</xdr:row>
      <xdr:rowOff>0</xdr:rowOff>
    </xdr:to>
    <xdr:pic macro="[0]!PrintInc3">
      <xdr:nvPicPr>
        <xdr:cNvPr id="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09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209550</xdr:colOff>
      <xdr:row>43</xdr:row>
      <xdr:rowOff>0</xdr:rowOff>
    </xdr:from>
    <xdr:to>
      <xdr:col>1</xdr:col>
      <xdr:colOff>552450</xdr:colOff>
      <xdr:row>43</xdr:row>
      <xdr:rowOff>0</xdr:rowOff>
    </xdr:to>
    <xdr:pic macro="[0]!PrintInc4">
      <xdr:nvPicPr>
        <xdr:cNvPr id="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09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190500</xdr:colOff>
      <xdr:row>43</xdr:row>
      <xdr:rowOff>0</xdr:rowOff>
    </xdr:from>
    <xdr:to>
      <xdr:col>1</xdr:col>
      <xdr:colOff>533400</xdr:colOff>
      <xdr:row>43</xdr:row>
      <xdr:rowOff>0</xdr:rowOff>
    </xdr:to>
    <xdr:pic macro="[0]!PrintInc5">
      <xdr:nvPicPr>
        <xdr:cNvPr id="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09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209550</xdr:colOff>
      <xdr:row>43</xdr:row>
      <xdr:rowOff>0</xdr:rowOff>
    </xdr:from>
    <xdr:to>
      <xdr:col>1</xdr:col>
      <xdr:colOff>552450</xdr:colOff>
      <xdr:row>43</xdr:row>
      <xdr:rowOff>0</xdr:rowOff>
    </xdr:to>
    <xdr:pic macro="[0]!PrintInc6">
      <xdr:nvPicPr>
        <xdr:cNvPr id="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09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171450</xdr:colOff>
      <xdr:row>43</xdr:row>
      <xdr:rowOff>0</xdr:rowOff>
    </xdr:from>
    <xdr:to>
      <xdr:col>1</xdr:col>
      <xdr:colOff>514350</xdr:colOff>
      <xdr:row>43</xdr:row>
      <xdr:rowOff>0</xdr:rowOff>
    </xdr:to>
    <xdr:pic macro="[0]!PrintInc7">
      <xdr:nvPicPr>
        <xdr:cNvPr id="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09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190500</xdr:colOff>
      <xdr:row>43</xdr:row>
      <xdr:rowOff>0</xdr:rowOff>
    </xdr:from>
    <xdr:to>
      <xdr:col>1</xdr:col>
      <xdr:colOff>533400</xdr:colOff>
      <xdr:row>43</xdr:row>
      <xdr:rowOff>0</xdr:rowOff>
    </xdr:to>
    <xdr:pic macro="[0]!PrintInc8">
      <xdr:nvPicPr>
        <xdr:cNvPr id="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09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180975</xdr:colOff>
      <xdr:row>43</xdr:row>
      <xdr:rowOff>0</xdr:rowOff>
    </xdr:from>
    <xdr:to>
      <xdr:col>1</xdr:col>
      <xdr:colOff>523875</xdr:colOff>
      <xdr:row>43</xdr:row>
      <xdr:rowOff>0</xdr:rowOff>
    </xdr:to>
    <xdr:pic macro="[0]!PrintInc9">
      <xdr:nvPicPr>
        <xdr:cNvPr id="1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809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180975</xdr:colOff>
      <xdr:row>43</xdr:row>
      <xdr:rowOff>0</xdr:rowOff>
    </xdr:from>
    <xdr:to>
      <xdr:col>1</xdr:col>
      <xdr:colOff>523875</xdr:colOff>
      <xdr:row>43</xdr:row>
      <xdr:rowOff>0</xdr:rowOff>
    </xdr:to>
    <xdr:pic macro="[0]!PrintInc10">
      <xdr:nvPicPr>
        <xdr:cNvPr id="11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809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190500</xdr:colOff>
      <xdr:row>43</xdr:row>
      <xdr:rowOff>0</xdr:rowOff>
    </xdr:from>
    <xdr:to>
      <xdr:col>1</xdr:col>
      <xdr:colOff>533400</xdr:colOff>
      <xdr:row>43</xdr:row>
      <xdr:rowOff>0</xdr:rowOff>
    </xdr:to>
    <xdr:pic macro="[0]!PrintInc11">
      <xdr:nvPicPr>
        <xdr:cNvPr id="1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09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190500</xdr:colOff>
      <xdr:row>43</xdr:row>
      <xdr:rowOff>0</xdr:rowOff>
    </xdr:from>
    <xdr:to>
      <xdr:col>1</xdr:col>
      <xdr:colOff>533400</xdr:colOff>
      <xdr:row>43</xdr:row>
      <xdr:rowOff>0</xdr:rowOff>
    </xdr:to>
    <xdr:pic macro="[0]!PrintInc12">
      <xdr:nvPicPr>
        <xdr:cNvPr id="1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09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257175</xdr:colOff>
      <xdr:row>16</xdr:row>
      <xdr:rowOff>133350</xdr:rowOff>
    </xdr:from>
    <xdr:to>
      <xdr:col>4</xdr:col>
      <xdr:colOff>771525</xdr:colOff>
      <xdr:row>23</xdr:row>
      <xdr:rowOff>0</xdr:rowOff>
    </xdr:to>
    <xdr:sp>
      <xdr:nvSpPr>
        <xdr:cNvPr id="14" name="TextBox 53"/>
        <xdr:cNvSpPr txBox="1">
          <a:spLocks noChangeArrowheads="1"/>
        </xdr:cNvSpPr>
      </xdr:nvSpPr>
      <xdr:spPr>
        <a:xfrm>
          <a:off x="1095375" y="3362325"/>
          <a:ext cx="28765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Data is entered into the blue shaded areas.
There is provision for up to 12 individual periods. (Not seen here)</a:t>
          </a:r>
        </a:p>
      </xdr:txBody>
    </xdr:sp>
    <xdr:clientData/>
  </xdr:twoCellAnchor>
  <xdr:twoCellAnchor>
    <xdr:from>
      <xdr:col>6</xdr:col>
      <xdr:colOff>542925</xdr:colOff>
      <xdr:row>19</xdr:row>
      <xdr:rowOff>104775</xdr:rowOff>
    </xdr:from>
    <xdr:to>
      <xdr:col>10</xdr:col>
      <xdr:colOff>495300</xdr:colOff>
      <xdr:row>25</xdr:row>
      <xdr:rowOff>142875</xdr:rowOff>
    </xdr:to>
    <xdr:sp>
      <xdr:nvSpPr>
        <xdr:cNvPr id="15" name="TextBox 54"/>
        <xdr:cNvSpPr txBox="1">
          <a:spLocks noChangeArrowheads="1"/>
        </xdr:cNvSpPr>
      </xdr:nvSpPr>
      <xdr:spPr>
        <a:xfrm>
          <a:off x="6305550" y="3848100"/>
          <a:ext cx="28765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your income categories in these fields.  They only need to be entered once and will appear throughout all other periods and as expenditure categories.</a:t>
          </a:r>
        </a:p>
      </xdr:txBody>
    </xdr:sp>
    <xdr:clientData/>
  </xdr:twoCellAnchor>
  <xdr:twoCellAnchor>
    <xdr:from>
      <xdr:col>6</xdr:col>
      <xdr:colOff>590550</xdr:colOff>
      <xdr:row>5</xdr:row>
      <xdr:rowOff>200025</xdr:rowOff>
    </xdr:from>
    <xdr:to>
      <xdr:col>7</xdr:col>
      <xdr:colOff>171450</xdr:colOff>
      <xdr:row>19</xdr:row>
      <xdr:rowOff>123825</xdr:rowOff>
    </xdr:to>
    <xdr:sp>
      <xdr:nvSpPr>
        <xdr:cNvPr id="16" name="Line 55"/>
        <xdr:cNvSpPr>
          <a:spLocks/>
        </xdr:cNvSpPr>
      </xdr:nvSpPr>
      <xdr:spPr>
        <a:xfrm flipV="1">
          <a:off x="6353175" y="1466850"/>
          <a:ext cx="361950" cy="2400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38100</xdr:rowOff>
    </xdr:from>
    <xdr:to>
      <xdr:col>6</xdr:col>
      <xdr:colOff>771525</xdr:colOff>
      <xdr:row>0</xdr:row>
      <xdr:rowOff>257175</xdr:rowOff>
    </xdr:to>
    <xdr:pic macro="[0]!ContacDetails"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8100"/>
          <a:ext cx="238125" cy="219075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>
    <xdr:from>
      <xdr:col>4</xdr:col>
      <xdr:colOff>200025</xdr:colOff>
      <xdr:row>2</xdr:row>
      <xdr:rowOff>76200</xdr:rowOff>
    </xdr:from>
    <xdr:to>
      <xdr:col>4</xdr:col>
      <xdr:colOff>542925</xdr:colOff>
      <xdr:row>3</xdr:row>
      <xdr:rowOff>228600</xdr:rowOff>
    </xdr:to>
    <xdr:pic macro="[0]!PrintExp1"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6667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228600</xdr:colOff>
      <xdr:row>29</xdr:row>
      <xdr:rowOff>209550</xdr:rowOff>
    </xdr:from>
    <xdr:to>
      <xdr:col>1</xdr:col>
      <xdr:colOff>571500</xdr:colOff>
      <xdr:row>31</xdr:row>
      <xdr:rowOff>161925</xdr:rowOff>
    </xdr:to>
    <xdr:pic macro="[0]!PrintExp2">
      <xdr:nvPicPr>
        <xdr:cNvPr id="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63880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190500</xdr:colOff>
      <xdr:row>39</xdr:row>
      <xdr:rowOff>0</xdr:rowOff>
    </xdr:from>
    <xdr:to>
      <xdr:col>1</xdr:col>
      <xdr:colOff>533400</xdr:colOff>
      <xdr:row>39</xdr:row>
      <xdr:rowOff>0</xdr:rowOff>
    </xdr:to>
    <xdr:pic macro="[0]!PrintExp3">
      <xdr:nvPicPr>
        <xdr:cNvPr id="4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771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200025</xdr:colOff>
      <xdr:row>39</xdr:row>
      <xdr:rowOff>0</xdr:rowOff>
    </xdr:from>
    <xdr:to>
      <xdr:col>1</xdr:col>
      <xdr:colOff>542925</xdr:colOff>
      <xdr:row>39</xdr:row>
      <xdr:rowOff>0</xdr:rowOff>
    </xdr:to>
    <xdr:pic macro="[0]!PrintExp4">
      <xdr:nvPicPr>
        <xdr:cNvPr id="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2771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200025</xdr:colOff>
      <xdr:row>39</xdr:row>
      <xdr:rowOff>0</xdr:rowOff>
    </xdr:from>
    <xdr:to>
      <xdr:col>1</xdr:col>
      <xdr:colOff>542925</xdr:colOff>
      <xdr:row>39</xdr:row>
      <xdr:rowOff>0</xdr:rowOff>
    </xdr:to>
    <xdr:pic macro="[0]!PrintExp5">
      <xdr:nvPicPr>
        <xdr:cNvPr id="6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2771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190500</xdr:colOff>
      <xdr:row>39</xdr:row>
      <xdr:rowOff>0</xdr:rowOff>
    </xdr:from>
    <xdr:to>
      <xdr:col>1</xdr:col>
      <xdr:colOff>533400</xdr:colOff>
      <xdr:row>39</xdr:row>
      <xdr:rowOff>0</xdr:rowOff>
    </xdr:to>
    <xdr:pic macro="[0]!PrintExp6">
      <xdr:nvPicPr>
        <xdr:cNvPr id="7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771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190500</xdr:colOff>
      <xdr:row>39</xdr:row>
      <xdr:rowOff>0</xdr:rowOff>
    </xdr:from>
    <xdr:to>
      <xdr:col>1</xdr:col>
      <xdr:colOff>533400</xdr:colOff>
      <xdr:row>39</xdr:row>
      <xdr:rowOff>0</xdr:rowOff>
    </xdr:to>
    <xdr:pic macro="[0]!PrintExp7">
      <xdr:nvPicPr>
        <xdr:cNvPr id="8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771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171450</xdr:colOff>
      <xdr:row>39</xdr:row>
      <xdr:rowOff>0</xdr:rowOff>
    </xdr:from>
    <xdr:to>
      <xdr:col>1</xdr:col>
      <xdr:colOff>514350</xdr:colOff>
      <xdr:row>39</xdr:row>
      <xdr:rowOff>0</xdr:rowOff>
    </xdr:to>
    <xdr:pic macro="[0]!PrintExp8">
      <xdr:nvPicPr>
        <xdr:cNvPr id="9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2771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180975</xdr:colOff>
      <xdr:row>39</xdr:row>
      <xdr:rowOff>0</xdr:rowOff>
    </xdr:from>
    <xdr:to>
      <xdr:col>1</xdr:col>
      <xdr:colOff>523875</xdr:colOff>
      <xdr:row>39</xdr:row>
      <xdr:rowOff>0</xdr:rowOff>
    </xdr:to>
    <xdr:pic macro="[0]!PrintExp9">
      <xdr:nvPicPr>
        <xdr:cNvPr id="1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771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190500</xdr:colOff>
      <xdr:row>39</xdr:row>
      <xdr:rowOff>0</xdr:rowOff>
    </xdr:from>
    <xdr:to>
      <xdr:col>1</xdr:col>
      <xdr:colOff>533400</xdr:colOff>
      <xdr:row>39</xdr:row>
      <xdr:rowOff>0</xdr:rowOff>
    </xdr:to>
    <xdr:pic macro="[0]!PrintExp10">
      <xdr:nvPicPr>
        <xdr:cNvPr id="11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771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190500</xdr:colOff>
      <xdr:row>39</xdr:row>
      <xdr:rowOff>0</xdr:rowOff>
    </xdr:from>
    <xdr:to>
      <xdr:col>1</xdr:col>
      <xdr:colOff>533400</xdr:colOff>
      <xdr:row>39</xdr:row>
      <xdr:rowOff>0</xdr:rowOff>
    </xdr:to>
    <xdr:pic macro="[0]!PrintExp11">
      <xdr:nvPicPr>
        <xdr:cNvPr id="1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771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209550</xdr:colOff>
      <xdr:row>39</xdr:row>
      <xdr:rowOff>0</xdr:rowOff>
    </xdr:from>
    <xdr:to>
      <xdr:col>1</xdr:col>
      <xdr:colOff>552450</xdr:colOff>
      <xdr:row>39</xdr:row>
      <xdr:rowOff>0</xdr:rowOff>
    </xdr:to>
    <xdr:pic macro="[0]!PrintExp12">
      <xdr:nvPicPr>
        <xdr:cNvPr id="13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2771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438150</xdr:colOff>
      <xdr:row>13</xdr:row>
      <xdr:rowOff>114300</xdr:rowOff>
    </xdr:from>
    <xdr:to>
      <xdr:col>4</xdr:col>
      <xdr:colOff>952500</xdr:colOff>
      <xdr:row>19</xdr:row>
      <xdr:rowOff>28575</xdr:rowOff>
    </xdr:to>
    <xdr:sp>
      <xdr:nvSpPr>
        <xdr:cNvPr id="14" name="TextBox 49"/>
        <xdr:cNvSpPr txBox="1">
          <a:spLocks noChangeArrowheads="1"/>
        </xdr:cNvSpPr>
      </xdr:nvSpPr>
      <xdr:spPr>
        <a:xfrm>
          <a:off x="1276350" y="2724150"/>
          <a:ext cx="28765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Data is entered into the blue shaded areas.
There is provision for up to 12 individual periods. (Not seen here)</a:t>
          </a:r>
        </a:p>
      </xdr:txBody>
    </xdr:sp>
    <xdr:clientData/>
  </xdr:twoCellAnchor>
  <xdr:twoCellAnchor>
    <xdr:from>
      <xdr:col>6</xdr:col>
      <xdr:colOff>600075</xdr:colOff>
      <xdr:row>14</xdr:row>
      <xdr:rowOff>57150</xdr:rowOff>
    </xdr:from>
    <xdr:to>
      <xdr:col>10</xdr:col>
      <xdr:colOff>523875</xdr:colOff>
      <xdr:row>18</xdr:row>
      <xdr:rowOff>152400</xdr:rowOff>
    </xdr:to>
    <xdr:sp>
      <xdr:nvSpPr>
        <xdr:cNvPr id="15" name="TextBox 50"/>
        <xdr:cNvSpPr txBox="1">
          <a:spLocks noChangeArrowheads="1"/>
        </xdr:cNvSpPr>
      </xdr:nvSpPr>
      <xdr:spPr>
        <a:xfrm>
          <a:off x="6362700" y="2838450"/>
          <a:ext cx="28765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Cell formatting changes when reconciled as a visual reminder of unreconciled transactions.</a:t>
          </a:r>
        </a:p>
      </xdr:txBody>
    </xdr:sp>
    <xdr:clientData/>
  </xdr:twoCellAnchor>
  <xdr:twoCellAnchor>
    <xdr:from>
      <xdr:col>5</xdr:col>
      <xdr:colOff>647700</xdr:colOff>
      <xdr:row>9</xdr:row>
      <xdr:rowOff>104775</xdr:rowOff>
    </xdr:from>
    <xdr:to>
      <xdr:col>6</xdr:col>
      <xdr:colOff>685800</xdr:colOff>
      <xdr:row>14</xdr:row>
      <xdr:rowOff>57150</xdr:rowOff>
    </xdr:to>
    <xdr:sp>
      <xdr:nvSpPr>
        <xdr:cNvPr id="16" name="Line 51"/>
        <xdr:cNvSpPr>
          <a:spLocks/>
        </xdr:cNvSpPr>
      </xdr:nvSpPr>
      <xdr:spPr>
        <a:xfrm flipH="1" flipV="1">
          <a:off x="5629275" y="2028825"/>
          <a:ext cx="81915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828675</xdr:colOff>
      <xdr:row>0</xdr:row>
      <xdr:rowOff>85725</xdr:rowOff>
    </xdr:from>
    <xdr:to>
      <xdr:col>13</xdr:col>
      <xdr:colOff>95250</xdr:colOff>
      <xdr:row>0</xdr:row>
      <xdr:rowOff>304800</xdr:rowOff>
    </xdr:to>
    <xdr:pic macro="[0]!ContacDetails"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5725"/>
          <a:ext cx="238125" cy="219075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>
    <xdr:from>
      <xdr:col>4</xdr:col>
      <xdr:colOff>304800</xdr:colOff>
      <xdr:row>40</xdr:row>
      <xdr:rowOff>0</xdr:rowOff>
    </xdr:from>
    <xdr:to>
      <xdr:col>4</xdr:col>
      <xdr:colOff>647700</xdr:colOff>
      <xdr:row>40</xdr:row>
      <xdr:rowOff>0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88392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7</xdr:row>
      <xdr:rowOff>180975</xdr:rowOff>
    </xdr:from>
    <xdr:to>
      <xdr:col>3</xdr:col>
      <xdr:colOff>571500</xdr:colOff>
      <xdr:row>9</xdr:row>
      <xdr:rowOff>76200</xdr:rowOff>
    </xdr:to>
    <xdr:pic macro="[0]!PrintSum1">
      <xdr:nvPicPr>
        <xdr:cNvPr id="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8859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40</xdr:row>
      <xdr:rowOff>0</xdr:rowOff>
    </xdr:from>
    <xdr:to>
      <xdr:col>3</xdr:col>
      <xdr:colOff>571500</xdr:colOff>
      <xdr:row>40</xdr:row>
      <xdr:rowOff>0</xdr:rowOff>
    </xdr:to>
    <xdr:pic macro="[0]!PrintSum3">
      <xdr:nvPicPr>
        <xdr:cNvPr id="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8392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34</xdr:row>
      <xdr:rowOff>180975</xdr:rowOff>
    </xdr:from>
    <xdr:to>
      <xdr:col>3</xdr:col>
      <xdr:colOff>571500</xdr:colOff>
      <xdr:row>36</xdr:row>
      <xdr:rowOff>95250</xdr:rowOff>
    </xdr:to>
    <xdr:pic macro="[0]!PrintSum2">
      <xdr:nvPicPr>
        <xdr:cNvPr id="5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77533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40</xdr:row>
      <xdr:rowOff>0</xdr:rowOff>
    </xdr:from>
    <xdr:to>
      <xdr:col>3</xdr:col>
      <xdr:colOff>571500</xdr:colOff>
      <xdr:row>40</xdr:row>
      <xdr:rowOff>0</xdr:rowOff>
    </xdr:to>
    <xdr:pic macro="[0]!PrintSum4">
      <xdr:nvPicPr>
        <xdr:cNvPr id="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8392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40</xdr:row>
      <xdr:rowOff>0</xdr:rowOff>
    </xdr:from>
    <xdr:to>
      <xdr:col>3</xdr:col>
      <xdr:colOff>571500</xdr:colOff>
      <xdr:row>40</xdr:row>
      <xdr:rowOff>0</xdr:rowOff>
    </xdr:to>
    <xdr:pic macro="[0]!PrintSum5">
      <xdr:nvPicPr>
        <xdr:cNvPr id="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8392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40</xdr:row>
      <xdr:rowOff>0</xdr:rowOff>
    </xdr:from>
    <xdr:to>
      <xdr:col>3</xdr:col>
      <xdr:colOff>571500</xdr:colOff>
      <xdr:row>40</xdr:row>
      <xdr:rowOff>0</xdr:rowOff>
    </xdr:to>
    <xdr:pic macro="[0]!PrintSum6">
      <xdr:nvPicPr>
        <xdr:cNvPr id="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8392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40</xdr:row>
      <xdr:rowOff>0</xdr:rowOff>
    </xdr:from>
    <xdr:to>
      <xdr:col>3</xdr:col>
      <xdr:colOff>571500</xdr:colOff>
      <xdr:row>40</xdr:row>
      <xdr:rowOff>0</xdr:rowOff>
    </xdr:to>
    <xdr:pic macro="[0]!PrintSum7">
      <xdr:nvPicPr>
        <xdr:cNvPr id="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8392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40</xdr:row>
      <xdr:rowOff>0</xdr:rowOff>
    </xdr:from>
    <xdr:to>
      <xdr:col>3</xdr:col>
      <xdr:colOff>571500</xdr:colOff>
      <xdr:row>40</xdr:row>
      <xdr:rowOff>0</xdr:rowOff>
    </xdr:to>
    <xdr:pic macro="[0]!PrintSum8">
      <xdr:nvPicPr>
        <xdr:cNvPr id="1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8392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40</xdr:row>
      <xdr:rowOff>0</xdr:rowOff>
    </xdr:from>
    <xdr:to>
      <xdr:col>3</xdr:col>
      <xdr:colOff>571500</xdr:colOff>
      <xdr:row>40</xdr:row>
      <xdr:rowOff>0</xdr:rowOff>
    </xdr:to>
    <xdr:pic macro="[0]!PrintSum9">
      <xdr:nvPicPr>
        <xdr:cNvPr id="11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8392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40</xdr:row>
      <xdr:rowOff>0</xdr:rowOff>
    </xdr:from>
    <xdr:to>
      <xdr:col>3</xdr:col>
      <xdr:colOff>571500</xdr:colOff>
      <xdr:row>40</xdr:row>
      <xdr:rowOff>0</xdr:rowOff>
    </xdr:to>
    <xdr:pic macro="[0]!PrintSum10">
      <xdr:nvPicPr>
        <xdr:cNvPr id="1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8392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40</xdr:row>
      <xdr:rowOff>0</xdr:rowOff>
    </xdr:from>
    <xdr:to>
      <xdr:col>3</xdr:col>
      <xdr:colOff>571500</xdr:colOff>
      <xdr:row>40</xdr:row>
      <xdr:rowOff>0</xdr:rowOff>
    </xdr:to>
    <xdr:pic macro="[0]!PrintSum11">
      <xdr:nvPicPr>
        <xdr:cNvPr id="13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8392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228600</xdr:colOff>
      <xdr:row>40</xdr:row>
      <xdr:rowOff>0</xdr:rowOff>
    </xdr:from>
    <xdr:to>
      <xdr:col>3</xdr:col>
      <xdr:colOff>571500</xdr:colOff>
      <xdr:row>40</xdr:row>
      <xdr:rowOff>0</xdr:rowOff>
    </xdr:to>
    <xdr:pic macro="[0]!PrintSum12">
      <xdr:nvPicPr>
        <xdr:cNvPr id="1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8392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381000</xdr:colOff>
      <xdr:row>18</xdr:row>
      <xdr:rowOff>209550</xdr:rowOff>
    </xdr:from>
    <xdr:to>
      <xdr:col>17</xdr:col>
      <xdr:colOff>704850</xdr:colOff>
      <xdr:row>23</xdr:row>
      <xdr:rowOff>133350</xdr:rowOff>
    </xdr:to>
    <xdr:sp>
      <xdr:nvSpPr>
        <xdr:cNvPr id="15" name="TextBox 56"/>
        <xdr:cNvSpPr txBox="1">
          <a:spLocks noChangeArrowheads="1"/>
        </xdr:cNvSpPr>
      </xdr:nvSpPr>
      <xdr:spPr>
        <a:xfrm>
          <a:off x="5572125" y="4324350"/>
          <a:ext cx="28765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Your opening balances should appear in the blue shaded cells here.  Enter them once and this sheet will then keep track of income &amp; expenditure totals as you move through the year.</a:t>
          </a:r>
        </a:p>
      </xdr:txBody>
    </xdr:sp>
    <xdr:clientData/>
  </xdr:twoCellAnchor>
  <xdr:twoCellAnchor>
    <xdr:from>
      <xdr:col>6</xdr:col>
      <xdr:colOff>723900</xdr:colOff>
      <xdr:row>5</xdr:row>
      <xdr:rowOff>200025</xdr:rowOff>
    </xdr:from>
    <xdr:to>
      <xdr:col>10</xdr:col>
      <xdr:colOff>400050</xdr:colOff>
      <xdr:row>19</xdr:row>
      <xdr:rowOff>9525</xdr:rowOff>
    </xdr:to>
    <xdr:sp>
      <xdr:nvSpPr>
        <xdr:cNvPr id="16" name="Line 57"/>
        <xdr:cNvSpPr>
          <a:spLocks/>
        </xdr:cNvSpPr>
      </xdr:nvSpPr>
      <xdr:spPr>
        <a:xfrm flipH="1" flipV="1">
          <a:off x="3171825" y="1504950"/>
          <a:ext cx="2419350" cy="2847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5</xdr:row>
      <xdr:rowOff>209550</xdr:rowOff>
    </xdr:from>
    <xdr:to>
      <xdr:col>12</xdr:col>
      <xdr:colOff>361950</xdr:colOff>
      <xdr:row>19</xdr:row>
      <xdr:rowOff>38100</xdr:rowOff>
    </xdr:to>
    <xdr:sp>
      <xdr:nvSpPr>
        <xdr:cNvPr id="17" name="Line 59"/>
        <xdr:cNvSpPr>
          <a:spLocks/>
        </xdr:cNvSpPr>
      </xdr:nvSpPr>
      <xdr:spPr>
        <a:xfrm flipV="1">
          <a:off x="5581650" y="1514475"/>
          <a:ext cx="914400" cy="2867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0</xdr:colOff>
      <xdr:row>0</xdr:row>
      <xdr:rowOff>47625</xdr:rowOff>
    </xdr:from>
    <xdr:to>
      <xdr:col>256</xdr:col>
      <xdr:colOff>0</xdr:colOff>
      <xdr:row>1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476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0</xdr:row>
      <xdr:rowOff>47625</xdr:rowOff>
    </xdr:from>
    <xdr:to>
      <xdr:col>256</xdr:col>
      <xdr:colOff>0</xdr:colOff>
      <xdr:row>1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476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1</xdr:row>
      <xdr:rowOff>47625</xdr:rowOff>
    </xdr:from>
    <xdr:to>
      <xdr:col>256</xdr:col>
      <xdr:colOff>0</xdr:colOff>
      <xdr:row>4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143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9</xdr:row>
      <xdr:rowOff>47625</xdr:rowOff>
    </xdr:from>
    <xdr:to>
      <xdr:col>256</xdr:col>
      <xdr:colOff>0</xdr:colOff>
      <xdr:row>10</xdr:row>
      <xdr:rowOff>104775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676400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304800</xdr:colOff>
      <xdr:row>3</xdr:row>
      <xdr:rowOff>38100</xdr:rowOff>
    </xdr:from>
    <xdr:to>
      <xdr:col>11</xdr:col>
      <xdr:colOff>542925</xdr:colOff>
      <xdr:row>4</xdr:row>
      <xdr:rowOff>180975</xdr:rowOff>
    </xdr:to>
    <xdr:pic macro="[0]!ContacDetails"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533400"/>
          <a:ext cx="238125" cy="219075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0</xdr:row>
      <xdr:rowOff>57150</xdr:rowOff>
    </xdr:from>
    <xdr:to>
      <xdr:col>6</xdr:col>
      <xdr:colOff>133350</xdr:colOff>
      <xdr:row>8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28600" y="57150"/>
          <a:ext cx="26955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These category sheets compare the income and expenditure throughout the year for each category.  Previous year balances can also be shown here.  This enables individual category monitoring.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0</xdr:colOff>
      <xdr:row>0</xdr:row>
      <xdr:rowOff>47625</xdr:rowOff>
    </xdr:from>
    <xdr:to>
      <xdr:col>256</xdr:col>
      <xdr:colOff>0</xdr:colOff>
      <xdr:row>1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476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0</xdr:row>
      <xdr:rowOff>47625</xdr:rowOff>
    </xdr:from>
    <xdr:to>
      <xdr:col>256</xdr:col>
      <xdr:colOff>0</xdr:colOff>
      <xdr:row>1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476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1</xdr:row>
      <xdr:rowOff>47625</xdr:rowOff>
    </xdr:from>
    <xdr:to>
      <xdr:col>256</xdr:col>
      <xdr:colOff>0</xdr:colOff>
      <xdr:row>4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143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9</xdr:row>
      <xdr:rowOff>47625</xdr:rowOff>
    </xdr:from>
    <xdr:to>
      <xdr:col>256</xdr:col>
      <xdr:colOff>0</xdr:colOff>
      <xdr:row>10</xdr:row>
      <xdr:rowOff>104775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676400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304800</xdr:colOff>
      <xdr:row>3</xdr:row>
      <xdr:rowOff>38100</xdr:rowOff>
    </xdr:from>
    <xdr:to>
      <xdr:col>11</xdr:col>
      <xdr:colOff>542925</xdr:colOff>
      <xdr:row>4</xdr:row>
      <xdr:rowOff>180975</xdr:rowOff>
    </xdr:to>
    <xdr:pic macro="[0]!ContacDetails"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533400"/>
          <a:ext cx="238125" cy="219075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0</xdr:colOff>
      <xdr:row>0</xdr:row>
      <xdr:rowOff>47625</xdr:rowOff>
    </xdr:from>
    <xdr:to>
      <xdr:col>256</xdr:col>
      <xdr:colOff>0</xdr:colOff>
      <xdr:row>1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476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0</xdr:row>
      <xdr:rowOff>47625</xdr:rowOff>
    </xdr:from>
    <xdr:to>
      <xdr:col>256</xdr:col>
      <xdr:colOff>0</xdr:colOff>
      <xdr:row>1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476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1</xdr:row>
      <xdr:rowOff>47625</xdr:rowOff>
    </xdr:from>
    <xdr:to>
      <xdr:col>256</xdr:col>
      <xdr:colOff>0</xdr:colOff>
      <xdr:row>4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143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9</xdr:row>
      <xdr:rowOff>47625</xdr:rowOff>
    </xdr:from>
    <xdr:to>
      <xdr:col>256</xdr:col>
      <xdr:colOff>0</xdr:colOff>
      <xdr:row>10</xdr:row>
      <xdr:rowOff>104775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676400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304800</xdr:colOff>
      <xdr:row>3</xdr:row>
      <xdr:rowOff>38100</xdr:rowOff>
    </xdr:from>
    <xdr:to>
      <xdr:col>11</xdr:col>
      <xdr:colOff>542925</xdr:colOff>
      <xdr:row>4</xdr:row>
      <xdr:rowOff>180975</xdr:rowOff>
    </xdr:to>
    <xdr:pic macro="[0]!ContacDetails"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533400"/>
          <a:ext cx="238125" cy="219075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0</xdr:colOff>
      <xdr:row>0</xdr:row>
      <xdr:rowOff>47625</xdr:rowOff>
    </xdr:from>
    <xdr:to>
      <xdr:col>256</xdr:col>
      <xdr:colOff>0</xdr:colOff>
      <xdr:row>1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476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0</xdr:row>
      <xdr:rowOff>47625</xdr:rowOff>
    </xdr:from>
    <xdr:to>
      <xdr:col>256</xdr:col>
      <xdr:colOff>0</xdr:colOff>
      <xdr:row>1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476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1</xdr:row>
      <xdr:rowOff>47625</xdr:rowOff>
    </xdr:from>
    <xdr:to>
      <xdr:col>256</xdr:col>
      <xdr:colOff>0</xdr:colOff>
      <xdr:row>4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14325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255</xdr:col>
      <xdr:colOff>0</xdr:colOff>
      <xdr:row>9</xdr:row>
      <xdr:rowOff>47625</xdr:rowOff>
    </xdr:from>
    <xdr:to>
      <xdr:col>256</xdr:col>
      <xdr:colOff>0</xdr:colOff>
      <xdr:row>10</xdr:row>
      <xdr:rowOff>104775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676400"/>
          <a:ext cx="0" cy="2857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304800</xdr:colOff>
      <xdr:row>3</xdr:row>
      <xdr:rowOff>38100</xdr:rowOff>
    </xdr:from>
    <xdr:to>
      <xdr:col>11</xdr:col>
      <xdr:colOff>542925</xdr:colOff>
      <xdr:row>4</xdr:row>
      <xdr:rowOff>180975</xdr:rowOff>
    </xdr:to>
    <xdr:pic macro="[0]!ContacDetails"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533400"/>
          <a:ext cx="238125" cy="219075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e@exceled.co.uk" TargetMode="External" /><Relationship Id="rId2" Type="http://schemas.openxmlformats.org/officeDocument/2006/relationships/hyperlink" Target="http://www.exceled.co.uk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69"/>
  <sheetViews>
    <sheetView showGridLines="0" showRowColHeaders="0" zoomScale="80" zoomScaleNormal="80" workbookViewId="0" topLeftCell="A1">
      <selection activeCell="H31" sqref="H31"/>
    </sheetView>
  </sheetViews>
  <sheetFormatPr defaultColWidth="9.140625" defaultRowHeight="12.75" zeroHeight="1"/>
  <cols>
    <col min="1" max="1" width="6.140625" style="18" customWidth="1"/>
    <col min="2" max="2" width="2.28125" style="18" customWidth="1"/>
    <col min="3" max="3" width="4.7109375" style="18" customWidth="1"/>
    <col min="4" max="5" width="10.7109375" style="18" customWidth="1"/>
    <col min="6" max="6" width="12.7109375" style="18" customWidth="1"/>
    <col min="7" max="7" width="15.8515625" style="18" customWidth="1"/>
    <col min="8" max="8" width="12.7109375" style="18" customWidth="1"/>
    <col min="9" max="9" width="14.57421875" style="18" customWidth="1"/>
    <col min="10" max="10" width="10.7109375" style="18" customWidth="1"/>
    <col min="11" max="11" width="11.7109375" style="18" customWidth="1"/>
    <col min="12" max="12" width="10.7109375" style="18" customWidth="1"/>
    <col min="13" max="13" width="4.8515625" style="18" customWidth="1"/>
    <col min="14" max="14" width="2.28125" style="18" customWidth="1"/>
    <col min="15" max="26" width="9.140625" style="18" customWidth="1"/>
    <col min="27" max="16384" width="0" style="18" hidden="1" customWidth="1"/>
  </cols>
  <sheetData>
    <row r="1" spans="1:26" ht="13.5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 thickTop="1">
      <c r="A2" s="17"/>
      <c r="B2" s="17"/>
      <c r="C2" s="20"/>
      <c r="D2" s="21"/>
      <c r="E2" s="21"/>
      <c r="F2" s="21"/>
      <c r="G2" s="21"/>
      <c r="H2" s="21"/>
      <c r="I2" s="21"/>
      <c r="J2" s="21"/>
      <c r="K2" s="21"/>
      <c r="L2" s="21"/>
      <c r="M2" s="22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.75">
      <c r="A3" s="17"/>
      <c r="B3" s="17"/>
      <c r="C3" s="23"/>
      <c r="D3" s="24"/>
      <c r="E3" s="24"/>
      <c r="F3" s="19"/>
      <c r="G3" s="19"/>
      <c r="H3" s="19"/>
      <c r="I3" s="19"/>
      <c r="J3" s="19"/>
      <c r="K3" s="19"/>
      <c r="L3" s="19"/>
      <c r="M3" s="2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3.25">
      <c r="A4" s="17"/>
      <c r="B4" s="17"/>
      <c r="C4" s="48" t="s">
        <v>52</v>
      </c>
      <c r="D4" s="26"/>
      <c r="E4" s="27"/>
      <c r="F4" s="27"/>
      <c r="G4" s="27"/>
      <c r="H4" s="28"/>
      <c r="I4" s="27"/>
      <c r="J4" s="27"/>
      <c r="K4" s="27"/>
      <c r="L4" s="27"/>
      <c r="M4" s="29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5.5">
      <c r="A5" s="17"/>
      <c r="B5" s="17"/>
      <c r="C5" s="23"/>
      <c r="D5" s="19"/>
      <c r="E5" s="19"/>
      <c r="F5" s="19"/>
      <c r="G5" s="19"/>
      <c r="H5" s="30"/>
      <c r="I5" s="19"/>
      <c r="J5" s="19"/>
      <c r="K5" s="19"/>
      <c r="L5" s="19"/>
      <c r="M5" s="2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3.25">
      <c r="A6" s="17"/>
      <c r="B6" s="17"/>
      <c r="C6" s="48" t="s">
        <v>36</v>
      </c>
      <c r="D6" s="27"/>
      <c r="E6" s="27"/>
      <c r="F6" s="27"/>
      <c r="G6" s="27"/>
      <c r="H6" s="28"/>
      <c r="I6" s="27"/>
      <c r="J6" s="27"/>
      <c r="K6" s="27"/>
      <c r="L6" s="27"/>
      <c r="M6" s="2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>
      <c r="A7" s="17"/>
      <c r="B7" s="17"/>
      <c r="C7" s="23"/>
      <c r="D7" s="19"/>
      <c r="E7" s="19"/>
      <c r="F7" s="19"/>
      <c r="G7" s="19"/>
      <c r="H7" s="31"/>
      <c r="I7" s="19"/>
      <c r="J7" s="19"/>
      <c r="K7" s="19"/>
      <c r="L7" s="19"/>
      <c r="M7" s="2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7.5" customHeight="1">
      <c r="A8" s="17"/>
      <c r="B8" s="17"/>
      <c r="C8" s="23"/>
      <c r="D8" s="19"/>
      <c r="E8" s="24"/>
      <c r="F8" s="19"/>
      <c r="G8" s="19"/>
      <c r="H8" s="31"/>
      <c r="I8" s="19"/>
      <c r="J8" s="19"/>
      <c r="K8" s="19"/>
      <c r="L8" s="19"/>
      <c r="M8" s="25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8">
      <c r="A9" s="17"/>
      <c r="B9" s="17"/>
      <c r="C9" s="55" t="s">
        <v>65</v>
      </c>
      <c r="D9" s="27"/>
      <c r="E9" s="26"/>
      <c r="F9" s="27"/>
      <c r="G9" s="27"/>
      <c r="H9" s="32"/>
      <c r="I9" s="27"/>
      <c r="J9" s="27"/>
      <c r="K9" s="27"/>
      <c r="L9" s="27"/>
      <c r="M9" s="29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7"/>
      <c r="B10" s="17"/>
      <c r="C10" s="23"/>
      <c r="D10" s="19"/>
      <c r="E10" s="24"/>
      <c r="F10" s="19"/>
      <c r="G10" s="19"/>
      <c r="H10" s="19"/>
      <c r="I10" s="19"/>
      <c r="J10" s="19"/>
      <c r="K10" s="19"/>
      <c r="L10" s="19"/>
      <c r="M10" s="25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" customHeight="1" thickBot="1">
      <c r="A11" s="17"/>
      <c r="B11" s="17"/>
      <c r="C11" s="33"/>
      <c r="D11" s="34"/>
      <c r="E11" s="34"/>
      <c r="F11" s="34"/>
      <c r="G11" s="34"/>
      <c r="H11" s="34" t="s">
        <v>47</v>
      </c>
      <c r="I11" s="34"/>
      <c r="J11" s="34"/>
      <c r="K11" s="34"/>
      <c r="L11" s="34"/>
      <c r="M11" s="3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5.5" customHeight="1" thickTop="1">
      <c r="A12" s="17"/>
      <c r="B12" s="17"/>
      <c r="C12" s="36"/>
      <c r="D12" s="24"/>
      <c r="E12" s="19"/>
      <c r="F12" s="19"/>
      <c r="G12" s="19"/>
      <c r="H12" s="19"/>
      <c r="I12" s="19"/>
      <c r="J12" s="19"/>
      <c r="K12" s="19"/>
      <c r="L12" s="19"/>
      <c r="M12" s="3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1" customHeight="1">
      <c r="A13" s="17"/>
      <c r="B13" s="17"/>
      <c r="C13" s="36"/>
      <c r="D13" s="49" t="s">
        <v>59</v>
      </c>
      <c r="E13" s="19"/>
      <c r="F13" s="19"/>
      <c r="G13" s="411" t="s">
        <v>88</v>
      </c>
      <c r="H13" s="412"/>
      <c r="I13" s="412"/>
      <c r="J13" s="19"/>
      <c r="K13" s="19"/>
      <c r="L13" s="19"/>
      <c r="M13" s="3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1" customHeight="1">
      <c r="A14" s="17"/>
      <c r="B14" s="17"/>
      <c r="C14" s="36"/>
      <c r="D14" s="38"/>
      <c r="E14" s="19"/>
      <c r="F14" s="19"/>
      <c r="G14" s="19"/>
      <c r="H14" s="19"/>
      <c r="I14" s="19"/>
      <c r="J14" s="19"/>
      <c r="K14" s="19"/>
      <c r="L14" s="19"/>
      <c r="M14" s="3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1" customHeight="1">
      <c r="A15" s="17"/>
      <c r="B15" s="17"/>
      <c r="C15" s="36"/>
      <c r="D15" s="50" t="s">
        <v>55</v>
      </c>
      <c r="E15" s="40"/>
      <c r="F15" s="19"/>
      <c r="G15" s="19"/>
      <c r="H15" s="19"/>
      <c r="I15" s="19"/>
      <c r="J15" s="19"/>
      <c r="K15" s="19"/>
      <c r="L15" s="19"/>
      <c r="M15" s="3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1" customHeight="1">
      <c r="A16" s="17"/>
      <c r="B16" s="17"/>
      <c r="C16" s="36"/>
      <c r="D16" s="50" t="s">
        <v>66</v>
      </c>
      <c r="E16" s="40"/>
      <c r="F16" s="19"/>
      <c r="G16" s="19"/>
      <c r="H16" s="19"/>
      <c r="I16" s="19"/>
      <c r="J16" s="19"/>
      <c r="K16" s="19"/>
      <c r="L16" s="19"/>
      <c r="M16" s="3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1" customHeight="1">
      <c r="A17" s="17"/>
      <c r="B17" s="17"/>
      <c r="C17" s="36"/>
      <c r="D17" s="50" t="s">
        <v>64</v>
      </c>
      <c r="E17" s="40"/>
      <c r="F17" s="19"/>
      <c r="G17" s="19"/>
      <c r="H17" s="19"/>
      <c r="I17" s="19"/>
      <c r="J17" s="19"/>
      <c r="K17" s="19"/>
      <c r="L17" s="19"/>
      <c r="M17" s="3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1" customHeight="1">
      <c r="A18" s="17"/>
      <c r="B18" s="17"/>
      <c r="C18" s="36"/>
      <c r="D18" s="50" t="s">
        <v>67</v>
      </c>
      <c r="E18" s="40"/>
      <c r="F18" s="19"/>
      <c r="G18" s="19"/>
      <c r="H18" s="19"/>
      <c r="I18" s="19"/>
      <c r="J18" s="19"/>
      <c r="K18" s="19"/>
      <c r="L18" s="19"/>
      <c r="M18" s="3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1" customHeight="1">
      <c r="A19" s="17"/>
      <c r="B19" s="17"/>
      <c r="C19" s="36"/>
      <c r="D19" s="39"/>
      <c r="E19" s="40"/>
      <c r="F19" s="19"/>
      <c r="G19" s="19"/>
      <c r="H19" s="19"/>
      <c r="I19" s="19"/>
      <c r="J19" s="19"/>
      <c r="K19" s="19"/>
      <c r="L19" s="19"/>
      <c r="M19" s="3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1" customHeight="1">
      <c r="A20" s="17"/>
      <c r="B20" s="17"/>
      <c r="C20" s="36"/>
      <c r="D20" s="50" t="s">
        <v>48</v>
      </c>
      <c r="E20" s="40"/>
      <c r="F20" s="19"/>
      <c r="G20" s="19"/>
      <c r="H20" s="19"/>
      <c r="I20" s="19"/>
      <c r="J20" s="19"/>
      <c r="K20" s="19"/>
      <c r="L20" s="19"/>
      <c r="M20" s="3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1" customHeight="1">
      <c r="A21" s="17"/>
      <c r="B21" s="17"/>
      <c r="C21" s="36"/>
      <c r="D21" s="50" t="s">
        <v>49</v>
      </c>
      <c r="E21" s="40"/>
      <c r="F21" s="19"/>
      <c r="G21" s="19"/>
      <c r="H21" s="19"/>
      <c r="I21" s="19"/>
      <c r="J21" s="19"/>
      <c r="K21" s="19"/>
      <c r="L21" s="19"/>
      <c r="M21" s="3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1" customHeight="1">
      <c r="A22" s="17"/>
      <c r="B22" s="17"/>
      <c r="C22" s="36"/>
      <c r="D22" s="50" t="s">
        <v>50</v>
      </c>
      <c r="E22" s="40"/>
      <c r="F22" s="19"/>
      <c r="G22" s="19"/>
      <c r="H22" s="19"/>
      <c r="I22" s="19"/>
      <c r="J22" s="19"/>
      <c r="K22" s="19"/>
      <c r="L22" s="19"/>
      <c r="M22" s="3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1" customHeight="1">
      <c r="A23" s="17"/>
      <c r="B23" s="17"/>
      <c r="C23" s="36"/>
      <c r="D23" s="50" t="s">
        <v>51</v>
      </c>
      <c r="E23" s="40"/>
      <c r="F23" s="19"/>
      <c r="G23" s="19"/>
      <c r="H23" s="19"/>
      <c r="I23" s="19"/>
      <c r="J23" s="19"/>
      <c r="K23" s="19"/>
      <c r="L23" s="19"/>
      <c r="M23" s="3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1" customHeight="1">
      <c r="A24" s="17"/>
      <c r="B24" s="17"/>
      <c r="C24" s="36"/>
      <c r="D24" s="39"/>
      <c r="E24" s="40"/>
      <c r="F24" s="19"/>
      <c r="G24" s="19"/>
      <c r="H24" s="19"/>
      <c r="I24" s="19"/>
      <c r="J24" s="19"/>
      <c r="K24" s="19"/>
      <c r="L24" s="19"/>
      <c r="M24" s="3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1" customHeight="1">
      <c r="A25" s="17"/>
      <c r="B25" s="17"/>
      <c r="C25" s="36"/>
      <c r="D25" s="50" t="s">
        <v>74</v>
      </c>
      <c r="E25" s="40"/>
      <c r="F25" s="19"/>
      <c r="G25" s="19"/>
      <c r="H25" s="19"/>
      <c r="I25" s="19"/>
      <c r="J25" s="19"/>
      <c r="K25" s="60" t="s">
        <v>70</v>
      </c>
      <c r="L25" s="19"/>
      <c r="M25" s="3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1" customHeight="1">
      <c r="A26" s="17"/>
      <c r="B26" s="17"/>
      <c r="C26" s="36"/>
      <c r="D26" s="50" t="s">
        <v>69</v>
      </c>
      <c r="E26" s="40"/>
      <c r="F26" s="19"/>
      <c r="G26" s="19"/>
      <c r="H26" s="19"/>
      <c r="I26" s="19"/>
      <c r="J26" s="19"/>
      <c r="K26" s="19"/>
      <c r="L26" s="19"/>
      <c r="M26" s="3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1" customHeight="1">
      <c r="A27" s="17"/>
      <c r="B27" s="17"/>
      <c r="C27" s="36"/>
      <c r="D27" s="39"/>
      <c r="E27" s="40"/>
      <c r="F27" s="19"/>
      <c r="G27" s="19"/>
      <c r="H27" s="19"/>
      <c r="I27" s="19"/>
      <c r="J27" s="19"/>
      <c r="K27" s="59" t="s">
        <v>68</v>
      </c>
      <c r="L27" s="19"/>
      <c r="M27" s="3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1" customHeight="1">
      <c r="A28" s="17"/>
      <c r="B28" s="17"/>
      <c r="C28" s="36"/>
      <c r="D28" s="50" t="s">
        <v>86</v>
      </c>
      <c r="E28" s="40"/>
      <c r="F28" s="19"/>
      <c r="G28" s="19"/>
      <c r="H28" s="19"/>
      <c r="I28" s="19"/>
      <c r="J28" s="19"/>
      <c r="K28" s="19"/>
      <c r="L28" s="19"/>
      <c r="M28" s="3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1" customHeight="1">
      <c r="A29" s="17"/>
      <c r="B29" s="17"/>
      <c r="C29" s="36"/>
      <c r="D29" s="413" t="s">
        <v>87</v>
      </c>
      <c r="E29" s="412"/>
      <c r="F29" s="412"/>
      <c r="G29" s="19"/>
      <c r="H29" s="19"/>
      <c r="I29" s="19"/>
      <c r="J29" s="19"/>
      <c r="K29" s="19"/>
      <c r="L29" s="19"/>
      <c r="M29" s="3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21" customHeight="1" thickBot="1">
      <c r="A30" s="17"/>
      <c r="B30" s="17"/>
      <c r="C30" s="36"/>
      <c r="D30" s="41"/>
      <c r="E30" s="40"/>
      <c r="F30" s="19"/>
      <c r="G30" s="19"/>
      <c r="H30" s="19"/>
      <c r="I30" s="19"/>
      <c r="J30" s="19"/>
      <c r="K30" s="19"/>
      <c r="L30" s="19"/>
      <c r="M30" s="3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1" customHeight="1" thickBot="1" thickTop="1">
      <c r="A31" s="17"/>
      <c r="B31" s="17"/>
      <c r="C31" s="36"/>
      <c r="D31" s="51" t="s">
        <v>53</v>
      </c>
      <c r="E31" s="40"/>
      <c r="F31" s="19"/>
      <c r="G31" s="19"/>
      <c r="H31" s="56" t="s">
        <v>76</v>
      </c>
      <c r="I31" s="57"/>
      <c r="J31" s="57"/>
      <c r="K31" s="57"/>
      <c r="L31" s="58"/>
      <c r="M31" s="3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1" customHeight="1" thickTop="1">
      <c r="A32" s="17"/>
      <c r="B32" s="17"/>
      <c r="C32" s="36"/>
      <c r="D32" s="51" t="s">
        <v>54</v>
      </c>
      <c r="E32" s="40"/>
      <c r="F32" s="19"/>
      <c r="G32" s="19"/>
      <c r="H32" s="19"/>
      <c r="I32" s="19"/>
      <c r="J32" s="19"/>
      <c r="K32" s="19"/>
      <c r="L32" s="19"/>
      <c r="M32" s="3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21" customHeight="1">
      <c r="A33" s="17"/>
      <c r="B33" s="17"/>
      <c r="C33" s="36"/>
      <c r="D33" s="42"/>
      <c r="E33" s="40"/>
      <c r="F33" s="19"/>
      <c r="G33" s="19"/>
      <c r="H33" s="19"/>
      <c r="I33" s="19"/>
      <c r="J33" s="19"/>
      <c r="K33" s="19"/>
      <c r="L33" s="19"/>
      <c r="M33" s="3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27" customHeight="1">
      <c r="A34" s="17"/>
      <c r="B34" s="17"/>
      <c r="C34" s="36"/>
      <c r="D34" s="40"/>
      <c r="E34" s="40"/>
      <c r="F34" s="19"/>
      <c r="G34" s="19"/>
      <c r="H34" s="43"/>
      <c r="I34" s="19"/>
      <c r="J34" s="19"/>
      <c r="K34" s="19"/>
      <c r="L34" s="106">
        <f>IF($Z$67=0,"INVALID ORGANISATION NAME… DOCUMENT WILL NOT CALCULATE ACCURATELY.  PLEASE TRY AGAIN.",0)</f>
        <v>0</v>
      </c>
      <c r="M34" s="3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25.5" customHeight="1">
      <c r="A35" s="17"/>
      <c r="B35" s="17"/>
      <c r="C35" s="36"/>
      <c r="D35" s="52" t="s">
        <v>85</v>
      </c>
      <c r="E35" s="44"/>
      <c r="F35" s="19"/>
      <c r="G35" s="19"/>
      <c r="H35" s="19"/>
      <c r="I35" s="19"/>
      <c r="J35" s="19"/>
      <c r="K35" s="19"/>
      <c r="L35" s="19"/>
      <c r="M35" s="3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1" customHeight="1" thickBot="1">
      <c r="A36" s="17"/>
      <c r="B36" s="17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54" t="s">
        <v>76</v>
      </c>
    </row>
    <row r="67" s="19" customFormat="1" ht="12.75" hidden="1">
      <c r="Z67" s="53">
        <f>IF($Z$66=$H$31,1,0)</f>
        <v>1</v>
      </c>
    </row>
    <row r="68" spans="1:26" ht="12.75" hidden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hidden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</sheetData>
  <sheetProtection password="DD49" sheet="1" objects="1" scenarios="1"/>
  <mergeCells count="2">
    <mergeCell ref="G13:I13"/>
    <mergeCell ref="D29:F29"/>
  </mergeCells>
  <dataValidations count="6">
    <dataValidation type="custom" allowBlank="1" showInputMessage="1" showErrorMessage="1" errorTitle="COPYRIGHT PROTECTION!" error="&#10;Tampering with this cell puts you in breach of copyright laws.&#10;&#10;Click 'Cancel' to end." sqref="H34 L34">
      <formula1>"NO CHANGE ADVISED"</formula1>
    </dataValidation>
    <dataValidation type="custom" allowBlank="1" showInputMessage="1" showErrorMessage="1" sqref="D25:D26 D13 D20:D23 D15:D18 D31:D34">
      <formula1>"NO CHANGE ADVISED"</formula1>
    </dataValidation>
    <dataValidation allowBlank="1" showInputMessage="1" showErrorMessage="1" errorTitle="COPYRIGHT PROTECTION!" error="&#10;Tampering with this cell puts you in breach of copyright laws.&#10;&#10;Click 'Cancel' to end." sqref="Z67"/>
    <dataValidation errorStyle="information" type="textLength" operator="lessThanOrEqual" allowBlank="1" showInputMessage="1" showErrorMessage="1" promptTitle="ENTER ORGANISATION NAME" prompt="&#10;Overwrite this cell with your organisation name to validate the site licence and enable the document to function.&#10;&#10;WARNING!  Controls have been built in.  If your organisation is not an authorised user the document will not calculate accurately." errorTitle="DOCUMENT VALIDATION FIELD" error="&#10;The entry made here will enable the proper function of the document.  It should correspond exactly to the information supplied to 'EXCEL'ED'.&#10;&#10;If you are uncertain about this entry field please ring the number above." sqref="I31:L31">
      <formula1>1</formula1>
    </dataValidation>
    <dataValidation errorStyle="information" type="textLength" operator="lessThanOrEqual" allowBlank="1" showInputMessage="1" showErrorMessage="1" promptTitle="ENTER ORGANISATION NAME" prompt="&#10;Overwrite this cell with your organisation name to validate the site licence and enable the document to function.&#10;WARNING!  Controls have been built in.  If your organisation is not an authorised user the document will not calculate accurately." errorTitle="DOCUMENT VALIDATION FIELD" error="&#10;The entry made here will enable the proper function of the document.  It should correspond exactly to the information supplied to 'EXCEL'ED'.&#10;&#10;If you are uncertain about this entry field please ring the number above." sqref="H31">
      <formula1>1</formula1>
    </dataValidation>
    <dataValidation type="custom" allowBlank="1" showInputMessage="1" showErrorMessage="1" sqref="K27 K25">
      <formula1>"NO CHANGE"</formula1>
    </dataValidation>
  </dataValidations>
  <hyperlinks>
    <hyperlink ref="D29" r:id="rId1" display="e-mail: steve@exceled.co.uk"/>
    <hyperlink ref="G13" r:id="rId2" display="www.exceled.co.uk"/>
  </hyperlinks>
  <printOptions horizontalCentered="1"/>
  <pageMargins left="0.35433070866141736" right="0.35433070866141736" top="0.7874015748031497" bottom="0.3937007874015748" header="0.5118110236220472" footer="0.5118110236220472"/>
  <pageSetup blackAndWhite="1" fitToHeight="1" fitToWidth="1" horizontalDpi="600" verticalDpi="600" orientation="portrait" paperSize="9" scale="80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/>
  <sheetProtection password="DD49" sheet="1" objects="1" scenarios="1"/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109"/>
  <sheetViews>
    <sheetView showGridLines="0" showRowColHeaders="0"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J10" sqref="J10"/>
    </sheetView>
  </sheetViews>
  <sheetFormatPr defaultColWidth="9.140625" defaultRowHeight="12.75" zeroHeight="1"/>
  <cols>
    <col min="1" max="1" width="1.7109375" style="15" customWidth="1"/>
    <col min="2" max="2" width="10.8515625" style="15" customWidth="1"/>
    <col min="3" max="3" width="21.7109375" style="15" customWidth="1"/>
    <col min="4" max="4" width="13.7109375" style="15" customWidth="1"/>
    <col min="5" max="5" width="26.7109375" style="62" customWidth="1"/>
    <col min="6" max="7" width="11.7109375" style="15" customWidth="1"/>
    <col min="8" max="12" width="10.7109375" style="15" customWidth="1"/>
    <col min="13" max="18" width="9.7109375" style="15" customWidth="1"/>
    <col min="19" max="22" width="10.8515625" style="15" customWidth="1"/>
    <col min="23" max="24" width="9.7109375" style="15" customWidth="1"/>
    <col min="25" max="25" width="11.7109375" style="15" customWidth="1"/>
    <col min="26" max="26" width="1.8515625" style="15" customWidth="1"/>
    <col min="27" max="28" width="0" style="15" hidden="1" customWidth="1"/>
    <col min="29" max="35" width="0" style="16" hidden="1" customWidth="1"/>
    <col min="36" max="16384" width="0" style="15" hidden="1" customWidth="1"/>
  </cols>
  <sheetData>
    <row r="1" spans="1:28" ht="27.75" customHeight="1" thickBot="1">
      <c r="A1" s="14"/>
      <c r="B1" s="14"/>
      <c r="C1" s="14"/>
      <c r="D1" s="14"/>
      <c r="E1" s="312" t="s">
        <v>26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67" t="s">
        <v>26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1"/>
      <c r="AB1" s="11"/>
    </row>
    <row r="2" spans="1:28" ht="18" customHeight="1" thickBot="1" thickTop="1">
      <c r="A2" s="11"/>
      <c r="B2" s="313" t="s">
        <v>75</v>
      </c>
      <c r="C2" s="314" t="s">
        <v>0</v>
      </c>
      <c r="D2" s="315" t="s">
        <v>104</v>
      </c>
      <c r="E2" s="316" t="s">
        <v>62</v>
      </c>
      <c r="F2" s="315" t="s">
        <v>104</v>
      </c>
      <c r="G2" s="317"/>
      <c r="H2" s="318" t="str">
        <f>('Terms of Use'!$H$31)</f>
        <v>The Avenue School</v>
      </c>
      <c r="I2" s="319"/>
      <c r="J2" s="319"/>
      <c r="K2" s="319"/>
      <c r="L2" s="319"/>
      <c r="M2" s="319"/>
      <c r="N2" s="319"/>
      <c r="O2" s="319"/>
      <c r="P2" s="320" t="s">
        <v>72</v>
      </c>
      <c r="Q2" s="321" t="s">
        <v>58</v>
      </c>
      <c r="R2" s="322"/>
      <c r="S2" s="322"/>
      <c r="T2" s="322"/>
      <c r="U2" s="322"/>
      <c r="V2" s="322"/>
      <c r="W2" s="322"/>
      <c r="X2" s="313" t="str">
        <f>B2</f>
        <v>PERIOD</v>
      </c>
      <c r="Y2" s="322"/>
      <c r="Z2" s="11"/>
      <c r="AA2" s="11"/>
      <c r="AB2" s="11"/>
    </row>
    <row r="3" spans="1:28" ht="18" customHeight="1" thickBot="1" thickTop="1">
      <c r="A3" s="11"/>
      <c r="B3" s="313">
        <v>1</v>
      </c>
      <c r="C3" s="323"/>
      <c r="D3" s="324"/>
      <c r="E3" s="317"/>
      <c r="F3" s="325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3">
        <f>B3</f>
        <v>1</v>
      </c>
      <c r="Y3" s="326"/>
      <c r="Z3" s="11"/>
      <c r="AA3" s="11"/>
      <c r="AB3" s="11"/>
    </row>
    <row r="4" spans="1:28" ht="19.5" customHeight="1" thickBot="1" thickTop="1">
      <c r="A4" s="11"/>
      <c r="B4" s="327"/>
      <c r="C4" s="328" t="s">
        <v>57</v>
      </c>
      <c r="D4" s="329"/>
      <c r="E4" s="317"/>
      <c r="F4" s="317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11"/>
      <c r="AA4" s="11"/>
      <c r="AB4" s="11"/>
    </row>
    <row r="5" spans="1:28" ht="16.5" customHeight="1" thickTop="1">
      <c r="A5" s="11"/>
      <c r="B5" s="142" t="s">
        <v>3</v>
      </c>
      <c r="C5" s="331" t="s">
        <v>7</v>
      </c>
      <c r="D5" s="144" t="s">
        <v>4</v>
      </c>
      <c r="E5" s="331" t="s">
        <v>4</v>
      </c>
      <c r="F5" s="146" t="s">
        <v>5</v>
      </c>
      <c r="G5" s="331" t="s">
        <v>37</v>
      </c>
      <c r="H5" s="332"/>
      <c r="I5" s="332"/>
      <c r="J5" s="332"/>
      <c r="K5" s="333" t="s">
        <v>103</v>
      </c>
      <c r="L5" s="332"/>
      <c r="M5" s="332"/>
      <c r="N5" s="332"/>
      <c r="O5" s="332"/>
      <c r="P5" s="332"/>
      <c r="Q5" s="332"/>
      <c r="R5" s="332"/>
      <c r="S5" s="332"/>
      <c r="T5" s="332"/>
      <c r="U5" s="334"/>
      <c r="V5" s="334"/>
      <c r="W5" s="331" t="s">
        <v>60</v>
      </c>
      <c r="X5" s="331" t="s">
        <v>61</v>
      </c>
      <c r="Y5" s="146" t="s">
        <v>16</v>
      </c>
      <c r="Z5" s="11"/>
      <c r="AA5" s="11"/>
      <c r="AB5" s="11"/>
    </row>
    <row r="6" spans="1:28" ht="16.5" customHeight="1" thickBot="1">
      <c r="A6" s="11"/>
      <c r="B6" s="335"/>
      <c r="C6" s="336"/>
      <c r="D6" s="337" t="s">
        <v>34</v>
      </c>
      <c r="E6" s="336" t="s">
        <v>20</v>
      </c>
      <c r="F6" s="338" t="s">
        <v>8</v>
      </c>
      <c r="G6" s="336" t="s">
        <v>8</v>
      </c>
      <c r="H6" s="108" t="s">
        <v>120</v>
      </c>
      <c r="I6" s="109" t="s">
        <v>121</v>
      </c>
      <c r="J6" s="109" t="s">
        <v>127</v>
      </c>
      <c r="K6" s="109" t="s">
        <v>128</v>
      </c>
      <c r="L6" s="109">
        <v>5</v>
      </c>
      <c r="M6" s="109">
        <v>6</v>
      </c>
      <c r="N6" s="109">
        <v>7</v>
      </c>
      <c r="O6" s="109">
        <v>8</v>
      </c>
      <c r="P6" s="109">
        <v>9</v>
      </c>
      <c r="Q6" s="109">
        <v>10</v>
      </c>
      <c r="R6" s="109">
        <v>11</v>
      </c>
      <c r="S6" s="109">
        <v>12</v>
      </c>
      <c r="T6" s="108">
        <v>13</v>
      </c>
      <c r="U6" s="339">
        <v>14</v>
      </c>
      <c r="V6" s="339">
        <v>15</v>
      </c>
      <c r="W6" s="337" t="s">
        <v>4</v>
      </c>
      <c r="X6" s="336" t="s">
        <v>4</v>
      </c>
      <c r="Y6" s="338" t="s">
        <v>9</v>
      </c>
      <c r="Z6" s="11"/>
      <c r="AA6" s="11"/>
      <c r="AB6" s="11"/>
    </row>
    <row r="7" spans="1:28" ht="16.5" customHeight="1" thickTop="1">
      <c r="A7" s="11"/>
      <c r="B7" s="142"/>
      <c r="C7" s="340">
        <f>IF(F7=F27,"ALL TRANSACTIONS RECONCILED.  PERIOD CLOSED.","")</f>
      </c>
      <c r="D7" s="144"/>
      <c r="E7" s="144"/>
      <c r="F7" s="145">
        <f>SUM(F8:F26)</f>
        <v>6</v>
      </c>
      <c r="G7" s="146"/>
      <c r="H7" s="147" t="s">
        <v>84</v>
      </c>
      <c r="I7" s="147" t="s">
        <v>89</v>
      </c>
      <c r="J7" s="148" t="s">
        <v>90</v>
      </c>
      <c r="K7" s="148" t="s">
        <v>91</v>
      </c>
      <c r="L7" s="148" t="s">
        <v>92</v>
      </c>
      <c r="M7" s="148" t="s">
        <v>93</v>
      </c>
      <c r="N7" s="148" t="s">
        <v>94</v>
      </c>
      <c r="O7" s="148" t="s">
        <v>95</v>
      </c>
      <c r="P7" s="148" t="s">
        <v>96</v>
      </c>
      <c r="Q7" s="148" t="s">
        <v>97</v>
      </c>
      <c r="R7" s="148" t="s">
        <v>98</v>
      </c>
      <c r="S7" s="148" t="s">
        <v>99</v>
      </c>
      <c r="T7" s="148" t="s">
        <v>100</v>
      </c>
      <c r="U7" s="148" t="s">
        <v>101</v>
      </c>
      <c r="V7" s="149" t="s">
        <v>102</v>
      </c>
      <c r="W7" s="316"/>
      <c r="X7" s="341"/>
      <c r="Y7" s="342"/>
      <c r="Z7" s="11"/>
      <c r="AA7" s="11"/>
      <c r="AB7" s="11"/>
    </row>
    <row r="8" spans="1:28" ht="13.5" customHeight="1">
      <c r="A8" s="11"/>
      <c r="B8" s="343">
        <v>38444</v>
      </c>
      <c r="C8" s="344" t="s">
        <v>105</v>
      </c>
      <c r="D8" s="345" t="s">
        <v>106</v>
      </c>
      <c r="E8" s="346" t="s">
        <v>107</v>
      </c>
      <c r="F8" s="347">
        <v>1</v>
      </c>
      <c r="G8" s="348">
        <v>0</v>
      </c>
      <c r="H8" s="349">
        <v>876</v>
      </c>
      <c r="I8" s="350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2"/>
      <c r="U8" s="351"/>
      <c r="V8" s="353"/>
      <c r="W8" s="354">
        <f>SUM(H8:V8)</f>
        <v>876</v>
      </c>
      <c r="X8" s="355">
        <f>IF(G8=1,W8*17.5%,0)</f>
        <v>0</v>
      </c>
      <c r="Y8" s="356">
        <f>IF(F8=1,(W8+X8),0)</f>
        <v>876</v>
      </c>
      <c r="Z8" s="11"/>
      <c r="AA8" s="11"/>
      <c r="AB8" s="11"/>
    </row>
    <row r="9" spans="1:28" ht="13.5" customHeight="1">
      <c r="A9" s="11"/>
      <c r="B9" s="357">
        <v>38478</v>
      </c>
      <c r="C9" s="358" t="s">
        <v>105</v>
      </c>
      <c r="D9" s="359" t="s">
        <v>108</v>
      </c>
      <c r="E9" s="360" t="s">
        <v>109</v>
      </c>
      <c r="F9" s="361">
        <v>1</v>
      </c>
      <c r="G9" s="362">
        <v>0</v>
      </c>
      <c r="H9" s="352">
        <v>798</v>
      </c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2"/>
      <c r="U9" s="351"/>
      <c r="V9" s="353"/>
      <c r="W9" s="354">
        <f aca="true" t="shared" si="0" ref="W9:W26">SUM(H9:V9)</f>
        <v>798</v>
      </c>
      <c r="X9" s="355">
        <f aca="true" t="shared" si="1" ref="X9:X26">IF(G9=1,W9*17.5%,0)</f>
        <v>0</v>
      </c>
      <c r="Y9" s="356">
        <f aca="true" t="shared" si="2" ref="Y9:Y26">IF(F9=1,(W9+X9),0)</f>
        <v>798</v>
      </c>
      <c r="Z9" s="11"/>
      <c r="AA9" s="11"/>
      <c r="AB9" s="11"/>
    </row>
    <row r="10" spans="1:28" ht="13.5" customHeight="1">
      <c r="A10" s="11"/>
      <c r="B10" s="357">
        <v>38490</v>
      </c>
      <c r="C10" s="358" t="s">
        <v>105</v>
      </c>
      <c r="D10" s="359" t="s">
        <v>110</v>
      </c>
      <c r="E10" s="360" t="s">
        <v>111</v>
      </c>
      <c r="F10" s="361">
        <v>1</v>
      </c>
      <c r="G10" s="362">
        <v>0</v>
      </c>
      <c r="H10" s="352"/>
      <c r="I10" s="351">
        <v>887.97</v>
      </c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2"/>
      <c r="U10" s="351"/>
      <c r="V10" s="353"/>
      <c r="W10" s="354">
        <f t="shared" si="0"/>
        <v>887.97</v>
      </c>
      <c r="X10" s="355">
        <f t="shared" si="1"/>
        <v>0</v>
      </c>
      <c r="Y10" s="356">
        <f t="shared" si="2"/>
        <v>887.97</v>
      </c>
      <c r="Z10" s="11"/>
      <c r="AA10" s="11"/>
      <c r="AB10" s="11"/>
    </row>
    <row r="11" spans="1:28" ht="13.5" customHeight="1">
      <c r="A11" s="11"/>
      <c r="B11" s="357">
        <v>38498</v>
      </c>
      <c r="C11" s="358" t="s">
        <v>105</v>
      </c>
      <c r="D11" s="359" t="s">
        <v>112</v>
      </c>
      <c r="E11" s="360" t="s">
        <v>113</v>
      </c>
      <c r="F11" s="361">
        <v>1</v>
      </c>
      <c r="G11" s="362">
        <v>0</v>
      </c>
      <c r="H11" s="352"/>
      <c r="I11" s="351">
        <v>676.54</v>
      </c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2"/>
      <c r="U11" s="351"/>
      <c r="V11" s="353"/>
      <c r="W11" s="354">
        <f t="shared" si="0"/>
        <v>676.54</v>
      </c>
      <c r="X11" s="355">
        <f t="shared" si="1"/>
        <v>0</v>
      </c>
      <c r="Y11" s="356">
        <f t="shared" si="2"/>
        <v>676.54</v>
      </c>
      <c r="Z11" s="11"/>
      <c r="AA11" s="11"/>
      <c r="AB11" s="11"/>
    </row>
    <row r="12" spans="1:28" ht="13.5" customHeight="1">
      <c r="A12" s="11"/>
      <c r="B12" s="357">
        <v>38505</v>
      </c>
      <c r="C12" s="358" t="s">
        <v>105</v>
      </c>
      <c r="D12" s="359" t="s">
        <v>110</v>
      </c>
      <c r="E12" s="360" t="s">
        <v>114</v>
      </c>
      <c r="F12" s="361">
        <v>1</v>
      </c>
      <c r="G12" s="362">
        <v>0</v>
      </c>
      <c r="H12" s="352">
        <v>876</v>
      </c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2"/>
      <c r="U12" s="351"/>
      <c r="V12" s="353"/>
      <c r="W12" s="354">
        <f t="shared" si="0"/>
        <v>876</v>
      </c>
      <c r="X12" s="355">
        <f t="shared" si="1"/>
        <v>0</v>
      </c>
      <c r="Y12" s="356">
        <f t="shared" si="2"/>
        <v>876</v>
      </c>
      <c r="Z12" s="11"/>
      <c r="AA12" s="11"/>
      <c r="AB12" s="11"/>
    </row>
    <row r="13" spans="1:28" ht="13.5" customHeight="1">
      <c r="A13" s="11"/>
      <c r="B13" s="357">
        <v>38518</v>
      </c>
      <c r="C13" s="358" t="s">
        <v>105</v>
      </c>
      <c r="D13" s="359" t="s">
        <v>110</v>
      </c>
      <c r="E13" s="360" t="s">
        <v>115</v>
      </c>
      <c r="F13" s="361">
        <v>1</v>
      </c>
      <c r="G13" s="362">
        <v>0</v>
      </c>
      <c r="H13" s="352"/>
      <c r="I13" s="351">
        <v>765.32</v>
      </c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2"/>
      <c r="U13" s="351"/>
      <c r="V13" s="353"/>
      <c r="W13" s="354">
        <f t="shared" si="0"/>
        <v>765.32</v>
      </c>
      <c r="X13" s="355">
        <f t="shared" si="1"/>
        <v>0</v>
      </c>
      <c r="Y13" s="356">
        <f t="shared" si="2"/>
        <v>765.32</v>
      </c>
      <c r="Z13" s="11"/>
      <c r="AA13" s="11"/>
      <c r="AB13" s="11"/>
    </row>
    <row r="14" spans="1:28" ht="13.5" customHeight="1">
      <c r="A14" s="11"/>
      <c r="B14" s="357">
        <v>38524</v>
      </c>
      <c r="C14" s="358" t="s">
        <v>105</v>
      </c>
      <c r="D14" s="359" t="s">
        <v>116</v>
      </c>
      <c r="E14" s="360" t="s">
        <v>117</v>
      </c>
      <c r="F14" s="361">
        <v>0</v>
      </c>
      <c r="G14" s="362">
        <v>0</v>
      </c>
      <c r="H14" s="352">
        <v>879</v>
      </c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2"/>
      <c r="U14" s="351"/>
      <c r="V14" s="353"/>
      <c r="W14" s="354">
        <f t="shared" si="0"/>
        <v>879</v>
      </c>
      <c r="X14" s="355">
        <f t="shared" si="1"/>
        <v>0</v>
      </c>
      <c r="Y14" s="356">
        <f t="shared" si="2"/>
        <v>0</v>
      </c>
      <c r="Z14" s="11"/>
      <c r="AA14" s="11"/>
      <c r="AB14" s="11"/>
    </row>
    <row r="15" spans="1:28" ht="13.5" customHeight="1">
      <c r="A15" s="11"/>
      <c r="B15" s="357">
        <v>38530</v>
      </c>
      <c r="C15" s="358" t="s">
        <v>105</v>
      </c>
      <c r="D15" s="359" t="s">
        <v>118</v>
      </c>
      <c r="E15" s="360" t="s">
        <v>119</v>
      </c>
      <c r="F15" s="361">
        <v>0</v>
      </c>
      <c r="G15" s="362">
        <v>0</v>
      </c>
      <c r="H15" s="352"/>
      <c r="I15" s="351">
        <v>354.38</v>
      </c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2"/>
      <c r="U15" s="351"/>
      <c r="V15" s="353"/>
      <c r="W15" s="354">
        <f t="shared" si="0"/>
        <v>354.38</v>
      </c>
      <c r="X15" s="355">
        <f t="shared" si="1"/>
        <v>0</v>
      </c>
      <c r="Y15" s="356">
        <f t="shared" si="2"/>
        <v>0</v>
      </c>
      <c r="Z15" s="11"/>
      <c r="AA15" s="11"/>
      <c r="AB15" s="11"/>
    </row>
    <row r="16" spans="1:28" ht="13.5" customHeight="1">
      <c r="A16" s="11"/>
      <c r="B16" s="357"/>
      <c r="C16" s="358"/>
      <c r="D16" s="359"/>
      <c r="E16" s="360"/>
      <c r="F16" s="361">
        <v>0</v>
      </c>
      <c r="G16" s="362">
        <v>0</v>
      </c>
      <c r="H16" s="352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2"/>
      <c r="U16" s="351"/>
      <c r="V16" s="353"/>
      <c r="W16" s="354">
        <f t="shared" si="0"/>
        <v>0</v>
      </c>
      <c r="X16" s="355">
        <f t="shared" si="1"/>
        <v>0</v>
      </c>
      <c r="Y16" s="356">
        <f t="shared" si="2"/>
        <v>0</v>
      </c>
      <c r="Z16" s="11"/>
      <c r="AA16" s="11"/>
      <c r="AB16" s="11"/>
    </row>
    <row r="17" spans="1:28" ht="13.5" customHeight="1">
      <c r="A17" s="11"/>
      <c r="B17" s="357"/>
      <c r="C17" s="358"/>
      <c r="D17" s="359"/>
      <c r="E17" s="360"/>
      <c r="F17" s="361">
        <v>0</v>
      </c>
      <c r="G17" s="362">
        <v>0</v>
      </c>
      <c r="H17" s="352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2"/>
      <c r="U17" s="351"/>
      <c r="V17" s="353"/>
      <c r="W17" s="354">
        <f t="shared" si="0"/>
        <v>0</v>
      </c>
      <c r="X17" s="355">
        <f t="shared" si="1"/>
        <v>0</v>
      </c>
      <c r="Y17" s="356">
        <f t="shared" si="2"/>
        <v>0</v>
      </c>
      <c r="Z17" s="11"/>
      <c r="AA17" s="11"/>
      <c r="AB17" s="11"/>
    </row>
    <row r="18" spans="1:28" ht="13.5" customHeight="1">
      <c r="A18" s="11"/>
      <c r="B18" s="357"/>
      <c r="C18" s="358"/>
      <c r="D18" s="359"/>
      <c r="E18" s="360"/>
      <c r="F18" s="361">
        <v>0</v>
      </c>
      <c r="G18" s="362">
        <v>0</v>
      </c>
      <c r="H18" s="352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2"/>
      <c r="U18" s="351"/>
      <c r="V18" s="353"/>
      <c r="W18" s="354">
        <f t="shared" si="0"/>
        <v>0</v>
      </c>
      <c r="X18" s="355">
        <f t="shared" si="1"/>
        <v>0</v>
      </c>
      <c r="Y18" s="356">
        <f t="shared" si="2"/>
        <v>0</v>
      </c>
      <c r="Z18" s="11"/>
      <c r="AA18" s="11"/>
      <c r="AB18" s="11"/>
    </row>
    <row r="19" spans="1:28" ht="13.5" customHeight="1">
      <c r="A19" s="11"/>
      <c r="B19" s="357"/>
      <c r="C19" s="358"/>
      <c r="D19" s="359"/>
      <c r="E19" s="360"/>
      <c r="F19" s="361">
        <v>0</v>
      </c>
      <c r="G19" s="362">
        <v>0</v>
      </c>
      <c r="H19" s="352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2"/>
      <c r="U19" s="351"/>
      <c r="V19" s="353"/>
      <c r="W19" s="354">
        <f t="shared" si="0"/>
        <v>0</v>
      </c>
      <c r="X19" s="355">
        <f t="shared" si="1"/>
        <v>0</v>
      </c>
      <c r="Y19" s="356">
        <f t="shared" si="2"/>
        <v>0</v>
      </c>
      <c r="Z19" s="11"/>
      <c r="AA19" s="11"/>
      <c r="AB19" s="11"/>
    </row>
    <row r="20" spans="1:28" ht="13.5" customHeight="1">
      <c r="A20" s="11"/>
      <c r="B20" s="357"/>
      <c r="C20" s="358"/>
      <c r="D20" s="359"/>
      <c r="E20" s="360"/>
      <c r="F20" s="361">
        <v>0</v>
      </c>
      <c r="G20" s="362">
        <v>0</v>
      </c>
      <c r="H20" s="352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2"/>
      <c r="U20" s="351"/>
      <c r="V20" s="353"/>
      <c r="W20" s="354">
        <f t="shared" si="0"/>
        <v>0</v>
      </c>
      <c r="X20" s="355">
        <f t="shared" si="1"/>
        <v>0</v>
      </c>
      <c r="Y20" s="356">
        <f t="shared" si="2"/>
        <v>0</v>
      </c>
      <c r="Z20" s="11"/>
      <c r="AA20" s="11"/>
      <c r="AB20" s="11"/>
    </row>
    <row r="21" spans="1:28" ht="13.5" customHeight="1">
      <c r="A21" s="11"/>
      <c r="B21" s="357"/>
      <c r="C21" s="358"/>
      <c r="D21" s="359"/>
      <c r="E21" s="360"/>
      <c r="F21" s="361">
        <v>0</v>
      </c>
      <c r="G21" s="362">
        <v>0</v>
      </c>
      <c r="H21" s="352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2"/>
      <c r="U21" s="351"/>
      <c r="V21" s="353"/>
      <c r="W21" s="354">
        <f t="shared" si="0"/>
        <v>0</v>
      </c>
      <c r="X21" s="355">
        <f t="shared" si="1"/>
        <v>0</v>
      </c>
      <c r="Y21" s="356">
        <f t="shared" si="2"/>
        <v>0</v>
      </c>
      <c r="Z21" s="11"/>
      <c r="AA21" s="11"/>
      <c r="AB21" s="11"/>
    </row>
    <row r="22" spans="1:28" ht="13.5" customHeight="1">
      <c r="A22" s="11"/>
      <c r="B22" s="357"/>
      <c r="C22" s="358"/>
      <c r="D22" s="359"/>
      <c r="E22" s="360"/>
      <c r="F22" s="361">
        <v>0</v>
      </c>
      <c r="G22" s="362">
        <v>0</v>
      </c>
      <c r="H22" s="352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2"/>
      <c r="U22" s="351"/>
      <c r="V22" s="353"/>
      <c r="W22" s="354">
        <f t="shared" si="0"/>
        <v>0</v>
      </c>
      <c r="X22" s="355">
        <f t="shared" si="1"/>
        <v>0</v>
      </c>
      <c r="Y22" s="356">
        <f t="shared" si="2"/>
        <v>0</v>
      </c>
      <c r="Z22" s="11"/>
      <c r="AA22" s="11"/>
      <c r="AB22" s="11"/>
    </row>
    <row r="23" spans="1:28" ht="13.5" customHeight="1">
      <c r="A23" s="11"/>
      <c r="B23" s="357"/>
      <c r="C23" s="358"/>
      <c r="D23" s="359"/>
      <c r="E23" s="360"/>
      <c r="F23" s="361">
        <v>0</v>
      </c>
      <c r="G23" s="362">
        <v>0</v>
      </c>
      <c r="H23" s="352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2"/>
      <c r="U23" s="351"/>
      <c r="V23" s="353"/>
      <c r="W23" s="354">
        <f t="shared" si="0"/>
        <v>0</v>
      </c>
      <c r="X23" s="355">
        <f t="shared" si="1"/>
        <v>0</v>
      </c>
      <c r="Y23" s="356">
        <f t="shared" si="2"/>
        <v>0</v>
      </c>
      <c r="Z23" s="11"/>
      <c r="AA23" s="11"/>
      <c r="AB23" s="11"/>
    </row>
    <row r="24" spans="1:28" ht="13.5" customHeight="1">
      <c r="A24" s="11"/>
      <c r="B24" s="357"/>
      <c r="C24" s="358"/>
      <c r="D24" s="359"/>
      <c r="E24" s="360"/>
      <c r="F24" s="361">
        <v>0</v>
      </c>
      <c r="G24" s="362">
        <v>0</v>
      </c>
      <c r="H24" s="352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2"/>
      <c r="U24" s="351"/>
      <c r="V24" s="353"/>
      <c r="W24" s="354">
        <f t="shared" si="0"/>
        <v>0</v>
      </c>
      <c r="X24" s="355">
        <f t="shared" si="1"/>
        <v>0</v>
      </c>
      <c r="Y24" s="356">
        <f t="shared" si="2"/>
        <v>0</v>
      </c>
      <c r="Z24" s="11"/>
      <c r="AA24" s="11"/>
      <c r="AB24" s="11"/>
    </row>
    <row r="25" spans="1:28" ht="13.5" customHeight="1">
      <c r="A25" s="11"/>
      <c r="B25" s="357"/>
      <c r="C25" s="358"/>
      <c r="D25" s="359"/>
      <c r="E25" s="360"/>
      <c r="F25" s="361">
        <v>0</v>
      </c>
      <c r="G25" s="362">
        <v>0</v>
      </c>
      <c r="H25" s="352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2"/>
      <c r="U25" s="351"/>
      <c r="V25" s="353"/>
      <c r="W25" s="354">
        <f t="shared" si="0"/>
        <v>0</v>
      </c>
      <c r="X25" s="355">
        <f t="shared" si="1"/>
        <v>0</v>
      </c>
      <c r="Y25" s="356">
        <f t="shared" si="2"/>
        <v>0</v>
      </c>
      <c r="Z25" s="11"/>
      <c r="AA25" s="11"/>
      <c r="AB25" s="11"/>
    </row>
    <row r="26" spans="1:28" ht="13.5" customHeight="1">
      <c r="A26" s="11"/>
      <c r="B26" s="357"/>
      <c r="C26" s="358"/>
      <c r="D26" s="359"/>
      <c r="E26" s="360"/>
      <c r="F26" s="361">
        <v>0</v>
      </c>
      <c r="G26" s="362">
        <v>0</v>
      </c>
      <c r="H26" s="352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2"/>
      <c r="U26" s="351"/>
      <c r="V26" s="353"/>
      <c r="W26" s="354">
        <f t="shared" si="0"/>
        <v>0</v>
      </c>
      <c r="X26" s="355">
        <f t="shared" si="1"/>
        <v>0</v>
      </c>
      <c r="Y26" s="356">
        <f t="shared" si="2"/>
        <v>0</v>
      </c>
      <c r="Z26" s="11"/>
      <c r="AA26" s="11"/>
      <c r="AB26" s="11"/>
    </row>
    <row r="27" spans="1:28" ht="13.5" customHeight="1" thickBot="1">
      <c r="A27" s="11"/>
      <c r="B27" s="363"/>
      <c r="C27" s="364"/>
      <c r="D27" s="365"/>
      <c r="E27" s="366"/>
      <c r="F27" s="174">
        <f>COUNT(F8:F26)</f>
        <v>19</v>
      </c>
      <c r="G27" s="367"/>
      <c r="H27" s="368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8"/>
      <c r="U27" s="369"/>
      <c r="V27" s="370"/>
      <c r="W27" s="368"/>
      <c r="X27" s="371"/>
      <c r="Y27" s="370"/>
      <c r="Z27" s="11"/>
      <c r="AA27" s="11"/>
      <c r="AB27" s="11"/>
    </row>
    <row r="28" spans="1:28" ht="18" customHeight="1" thickBot="1" thickTop="1">
      <c r="A28" s="11"/>
      <c r="B28" s="372"/>
      <c r="C28" s="373"/>
      <c r="D28" s="374"/>
      <c r="E28" s="375" t="s">
        <v>10</v>
      </c>
      <c r="F28" s="376"/>
      <c r="G28" s="376"/>
      <c r="H28" s="377">
        <f aca="true" t="shared" si="3" ref="H28:Y28">SUM(H8:H27)</f>
        <v>3429</v>
      </c>
      <c r="I28" s="378">
        <f t="shared" si="3"/>
        <v>2684.21</v>
      </c>
      <c r="J28" s="378">
        <f t="shared" si="3"/>
        <v>0</v>
      </c>
      <c r="K28" s="378">
        <f t="shared" si="3"/>
        <v>0</v>
      </c>
      <c r="L28" s="378">
        <f t="shared" si="3"/>
        <v>0</v>
      </c>
      <c r="M28" s="378">
        <f t="shared" si="3"/>
        <v>0</v>
      </c>
      <c r="N28" s="378">
        <f t="shared" si="3"/>
        <v>0</v>
      </c>
      <c r="O28" s="378">
        <f t="shared" si="3"/>
        <v>0</v>
      </c>
      <c r="P28" s="378">
        <f t="shared" si="3"/>
        <v>0</v>
      </c>
      <c r="Q28" s="378">
        <f t="shared" si="3"/>
        <v>0</v>
      </c>
      <c r="R28" s="378">
        <f t="shared" si="3"/>
        <v>0</v>
      </c>
      <c r="S28" s="378">
        <f t="shared" si="3"/>
        <v>0</v>
      </c>
      <c r="T28" s="330">
        <f t="shared" si="3"/>
        <v>0</v>
      </c>
      <c r="U28" s="378">
        <f t="shared" si="3"/>
        <v>0</v>
      </c>
      <c r="V28" s="379">
        <f t="shared" si="3"/>
        <v>0</v>
      </c>
      <c r="W28" s="380">
        <f t="shared" si="3"/>
        <v>6113.21</v>
      </c>
      <c r="X28" s="380">
        <f t="shared" si="3"/>
        <v>0</v>
      </c>
      <c r="Y28" s="379">
        <f t="shared" si="3"/>
        <v>4879.83</v>
      </c>
      <c r="Z28" s="11"/>
      <c r="AA28" s="11"/>
      <c r="AB28" s="11"/>
    </row>
    <row r="29" spans="1:28" ht="19.5" customHeight="1" thickBot="1" thickTop="1">
      <c r="A29" s="11"/>
      <c r="B29" s="381"/>
      <c r="C29" s="382"/>
      <c r="D29" s="317"/>
      <c r="E29" s="383" t="s">
        <v>11</v>
      </c>
      <c r="F29" s="384"/>
      <c r="G29" s="385"/>
      <c r="H29" s="386">
        <f aca="true" t="shared" si="4" ref="H29:X29">(H4+H28)</f>
        <v>3429</v>
      </c>
      <c r="I29" s="387">
        <f t="shared" si="4"/>
        <v>2684.21</v>
      </c>
      <c r="J29" s="387">
        <f t="shared" si="4"/>
        <v>0</v>
      </c>
      <c r="K29" s="387">
        <f t="shared" si="4"/>
        <v>0</v>
      </c>
      <c r="L29" s="387">
        <f t="shared" si="4"/>
        <v>0</v>
      </c>
      <c r="M29" s="387">
        <f t="shared" si="4"/>
        <v>0</v>
      </c>
      <c r="N29" s="387">
        <f t="shared" si="4"/>
        <v>0</v>
      </c>
      <c r="O29" s="387">
        <f t="shared" si="4"/>
        <v>0</v>
      </c>
      <c r="P29" s="387">
        <f t="shared" si="4"/>
        <v>0</v>
      </c>
      <c r="Q29" s="387">
        <f t="shared" si="4"/>
        <v>0</v>
      </c>
      <c r="R29" s="387">
        <f t="shared" si="4"/>
        <v>0</v>
      </c>
      <c r="S29" s="387">
        <f t="shared" si="4"/>
        <v>0</v>
      </c>
      <c r="T29" s="386">
        <f t="shared" si="4"/>
        <v>0</v>
      </c>
      <c r="U29" s="387">
        <f t="shared" si="4"/>
        <v>0</v>
      </c>
      <c r="V29" s="388">
        <f t="shared" si="4"/>
        <v>0</v>
      </c>
      <c r="W29" s="389">
        <f t="shared" si="4"/>
        <v>6113.21</v>
      </c>
      <c r="X29" s="389">
        <f t="shared" si="4"/>
        <v>0</v>
      </c>
      <c r="Y29" s="388">
        <f>IF('Terms of Use'!$L$34=0,(Y4+Y28),(Y4+Y28-Y9))</f>
        <v>4879.83</v>
      </c>
      <c r="Z29" s="11"/>
      <c r="AA29" s="11"/>
      <c r="AB29" s="11"/>
    </row>
    <row r="30" spans="1:28" ht="13.5" thickTop="1">
      <c r="A30" s="11"/>
      <c r="B30" s="390"/>
      <c r="C30" s="390"/>
      <c r="D30" s="390"/>
      <c r="E30" s="317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11"/>
      <c r="AA30" s="11"/>
      <c r="AB30" s="11"/>
    </row>
    <row r="31" spans="1:28" ht="6" customHeight="1">
      <c r="A31" s="11"/>
      <c r="B31" s="391"/>
      <c r="C31" s="391"/>
      <c r="D31" s="391"/>
      <c r="E31" s="392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11"/>
      <c r="AA31" s="11"/>
      <c r="AB31" s="11"/>
    </row>
    <row r="32" spans="1:28" ht="16.5" thickBot="1">
      <c r="A32" s="11"/>
      <c r="B32" s="313" t="s">
        <v>75</v>
      </c>
      <c r="C32" s="390"/>
      <c r="D32" s="390"/>
      <c r="E32" s="317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13" t="str">
        <f>B32</f>
        <v>PERIOD</v>
      </c>
      <c r="Y32" s="390"/>
      <c r="Z32" s="11"/>
      <c r="AA32" s="11"/>
      <c r="AB32" s="11"/>
    </row>
    <row r="33" spans="1:28" ht="17.25" thickBot="1" thickTop="1">
      <c r="A33" s="11"/>
      <c r="B33" s="313">
        <v>2</v>
      </c>
      <c r="C33" s="323" t="s">
        <v>0</v>
      </c>
      <c r="D33" s="315" t="s">
        <v>71</v>
      </c>
      <c r="E33" s="316" t="s">
        <v>62</v>
      </c>
      <c r="F33" s="315" t="s">
        <v>71</v>
      </c>
      <c r="G33" s="317"/>
      <c r="H33" s="318" t="str">
        <f>('Terms of Use'!$H$31)</f>
        <v>The Avenue School</v>
      </c>
      <c r="I33" s="319"/>
      <c r="J33" s="319"/>
      <c r="K33" s="319"/>
      <c r="L33" s="319"/>
      <c r="M33" s="319"/>
      <c r="N33" s="319"/>
      <c r="O33" s="319"/>
      <c r="P33" s="393" t="str">
        <f>(Income!$P$2)</f>
        <v>ACCOUNT TITLE</v>
      </c>
      <c r="Q33" s="321" t="s">
        <v>58</v>
      </c>
      <c r="R33" s="390"/>
      <c r="S33" s="390"/>
      <c r="T33" s="322"/>
      <c r="U33" s="322"/>
      <c r="V33" s="322"/>
      <c r="W33" s="394"/>
      <c r="X33" s="313">
        <f>B33</f>
        <v>2</v>
      </c>
      <c r="Y33" s="322"/>
      <c r="Z33" s="11"/>
      <c r="AA33" s="11"/>
      <c r="AB33" s="11"/>
    </row>
    <row r="34" spans="1:28" ht="13.5" thickTop="1">
      <c r="A34" s="11"/>
      <c r="B34" s="390"/>
      <c r="C34" s="323"/>
      <c r="D34" s="395"/>
      <c r="E34" s="317"/>
      <c r="F34" s="325"/>
      <c r="G34" s="317"/>
      <c r="H34" s="396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97"/>
      <c r="W34" s="397"/>
      <c r="X34" s="317"/>
      <c r="Y34" s="395"/>
      <c r="Z34" s="11"/>
      <c r="AA34" s="11"/>
      <c r="AB34" s="11"/>
    </row>
    <row r="35" spans="1:28" ht="13.5" thickBot="1">
      <c r="A35" s="11"/>
      <c r="B35" s="390"/>
      <c r="C35" s="322"/>
      <c r="D35" s="322"/>
      <c r="E35" s="317"/>
      <c r="F35" s="325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26"/>
      <c r="Z35" s="11"/>
      <c r="AA35" s="11"/>
      <c r="AB35" s="11"/>
    </row>
    <row r="36" spans="1:28" ht="19.5" customHeight="1" thickBot="1" thickTop="1">
      <c r="A36" s="11"/>
      <c r="B36" s="398"/>
      <c r="C36" s="399" t="s">
        <v>57</v>
      </c>
      <c r="D36" s="400">
        <f>(Income!$D$4)</f>
        <v>0</v>
      </c>
      <c r="E36" s="401" t="s">
        <v>2</v>
      </c>
      <c r="F36" s="402"/>
      <c r="G36" s="403"/>
      <c r="H36" s="404">
        <f aca="true" t="shared" si="5" ref="H36:W36">(H29)</f>
        <v>3429</v>
      </c>
      <c r="I36" s="405">
        <f t="shared" si="5"/>
        <v>2684.21</v>
      </c>
      <c r="J36" s="405">
        <f t="shared" si="5"/>
        <v>0</v>
      </c>
      <c r="K36" s="405">
        <f t="shared" si="5"/>
        <v>0</v>
      </c>
      <c r="L36" s="405">
        <f aca="true" t="shared" si="6" ref="L36:Q36">(L29)</f>
        <v>0</v>
      </c>
      <c r="M36" s="405">
        <f t="shared" si="6"/>
        <v>0</v>
      </c>
      <c r="N36" s="405">
        <f t="shared" si="6"/>
        <v>0</v>
      </c>
      <c r="O36" s="405">
        <f t="shared" si="6"/>
        <v>0</v>
      </c>
      <c r="P36" s="405">
        <f t="shared" si="6"/>
        <v>0</v>
      </c>
      <c r="Q36" s="405">
        <f t="shared" si="6"/>
        <v>0</v>
      </c>
      <c r="R36" s="405">
        <f t="shared" si="5"/>
        <v>0</v>
      </c>
      <c r="S36" s="404">
        <f t="shared" si="5"/>
        <v>0</v>
      </c>
      <c r="T36" s="404">
        <f t="shared" si="5"/>
        <v>0</v>
      </c>
      <c r="U36" s="404">
        <f t="shared" si="5"/>
        <v>0</v>
      </c>
      <c r="V36" s="404">
        <f t="shared" si="5"/>
        <v>0</v>
      </c>
      <c r="W36" s="404">
        <f t="shared" si="5"/>
        <v>6113.21</v>
      </c>
      <c r="X36" s="404">
        <f>(X29)</f>
        <v>0</v>
      </c>
      <c r="Y36" s="405">
        <f>(Y29)</f>
        <v>4879.83</v>
      </c>
      <c r="Z36" s="11"/>
      <c r="AA36" s="11"/>
      <c r="AB36" s="11"/>
    </row>
    <row r="37" spans="1:28" ht="13.5" thickTop="1">
      <c r="A37" s="11"/>
      <c r="B37" s="142" t="s">
        <v>3</v>
      </c>
      <c r="C37" s="331" t="s">
        <v>7</v>
      </c>
      <c r="D37" s="144" t="s">
        <v>4</v>
      </c>
      <c r="E37" s="331" t="s">
        <v>4</v>
      </c>
      <c r="F37" s="146" t="s">
        <v>5</v>
      </c>
      <c r="G37" s="331" t="s">
        <v>37</v>
      </c>
      <c r="H37" s="332"/>
      <c r="I37" s="332"/>
      <c r="J37" s="332"/>
      <c r="K37" s="333" t="str">
        <f>K$5</f>
        <v>INCOME/EXPENDITURE CATEGORY</v>
      </c>
      <c r="L37" s="332"/>
      <c r="M37" s="332"/>
      <c r="N37" s="332"/>
      <c r="O37" s="332"/>
      <c r="P37" s="332"/>
      <c r="Q37" s="332"/>
      <c r="R37" s="332"/>
      <c r="S37" s="332"/>
      <c r="T37" s="332"/>
      <c r="U37" s="334"/>
      <c r="V37" s="334"/>
      <c r="W37" s="331" t="s">
        <v>60</v>
      </c>
      <c r="X37" s="331" t="s">
        <v>61</v>
      </c>
      <c r="Y37" s="146" t="s">
        <v>16</v>
      </c>
      <c r="Z37" s="11"/>
      <c r="AA37" s="11"/>
      <c r="AB37" s="11"/>
    </row>
    <row r="38" spans="1:28" ht="13.5" thickBot="1">
      <c r="A38" s="11"/>
      <c r="B38" s="335"/>
      <c r="C38" s="336"/>
      <c r="D38" s="337" t="s">
        <v>34</v>
      </c>
      <c r="E38" s="336" t="s">
        <v>20</v>
      </c>
      <c r="F38" s="338" t="s">
        <v>8</v>
      </c>
      <c r="G38" s="336" t="s">
        <v>8</v>
      </c>
      <c r="H38" s="406" t="str">
        <f>H$6</f>
        <v>Bude Trip</v>
      </c>
      <c r="I38" s="407" t="str">
        <f aca="true" t="shared" si="7" ref="I38:V38">I$6</f>
        <v>Swanage Trip</v>
      </c>
      <c r="J38" s="407" t="str">
        <f t="shared" si="7"/>
        <v>Uniform</v>
      </c>
      <c r="K38" s="407" t="str">
        <f t="shared" si="7"/>
        <v>misc.</v>
      </c>
      <c r="L38" s="407">
        <f t="shared" si="7"/>
        <v>5</v>
      </c>
      <c r="M38" s="407">
        <f t="shared" si="7"/>
        <v>6</v>
      </c>
      <c r="N38" s="407">
        <f t="shared" si="7"/>
        <v>7</v>
      </c>
      <c r="O38" s="407">
        <f t="shared" si="7"/>
        <v>8</v>
      </c>
      <c r="P38" s="407">
        <f t="shared" si="7"/>
        <v>9</v>
      </c>
      <c r="Q38" s="407">
        <f t="shared" si="7"/>
        <v>10</v>
      </c>
      <c r="R38" s="407">
        <f t="shared" si="7"/>
        <v>11</v>
      </c>
      <c r="S38" s="408">
        <f t="shared" si="7"/>
        <v>12</v>
      </c>
      <c r="T38" s="408">
        <f t="shared" si="7"/>
        <v>13</v>
      </c>
      <c r="U38" s="408">
        <f t="shared" si="7"/>
        <v>14</v>
      </c>
      <c r="V38" s="408">
        <f t="shared" si="7"/>
        <v>15</v>
      </c>
      <c r="W38" s="336" t="s">
        <v>4</v>
      </c>
      <c r="X38" s="336" t="s">
        <v>4</v>
      </c>
      <c r="Y38" s="338" t="s">
        <v>9</v>
      </c>
      <c r="Z38" s="11"/>
      <c r="AA38" s="11"/>
      <c r="AB38" s="11"/>
    </row>
    <row r="39" spans="1:28" ht="16.5" customHeight="1" thickTop="1">
      <c r="A39" s="11"/>
      <c r="B39" s="218"/>
      <c r="C39" s="409"/>
      <c r="D39" s="220"/>
      <c r="E39" s="220"/>
      <c r="F39" s="221">
        <f>SUM(F40:F43)</f>
        <v>0</v>
      </c>
      <c r="G39" s="222"/>
      <c r="H39" s="148" t="s">
        <v>84</v>
      </c>
      <c r="I39" s="148" t="s">
        <v>89</v>
      </c>
      <c r="J39" s="148" t="s">
        <v>90</v>
      </c>
      <c r="K39" s="148" t="s">
        <v>91</v>
      </c>
      <c r="L39" s="148" t="s">
        <v>92</v>
      </c>
      <c r="M39" s="148" t="s">
        <v>93</v>
      </c>
      <c r="N39" s="148" t="s">
        <v>94</v>
      </c>
      <c r="O39" s="148" t="s">
        <v>95</v>
      </c>
      <c r="P39" s="148" t="s">
        <v>96</v>
      </c>
      <c r="Q39" s="148" t="s">
        <v>97</v>
      </c>
      <c r="R39" s="148" t="s">
        <v>98</v>
      </c>
      <c r="S39" s="148" t="s">
        <v>99</v>
      </c>
      <c r="T39" s="148" t="s">
        <v>100</v>
      </c>
      <c r="U39" s="148" t="s">
        <v>101</v>
      </c>
      <c r="V39" s="149" t="s">
        <v>102</v>
      </c>
      <c r="W39" s="316"/>
      <c r="X39" s="341"/>
      <c r="Y39" s="342"/>
      <c r="Z39" s="11"/>
      <c r="AA39" s="11"/>
      <c r="AB39" s="11"/>
    </row>
    <row r="40" spans="1:28" ht="13.5" customHeight="1">
      <c r="A40" s="11"/>
      <c r="B40" s="357"/>
      <c r="C40" s="358"/>
      <c r="D40" s="359"/>
      <c r="E40" s="410"/>
      <c r="F40" s="347">
        <v>0</v>
      </c>
      <c r="G40" s="362">
        <v>0</v>
      </c>
      <c r="H40" s="352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2"/>
      <c r="U40" s="351"/>
      <c r="V40" s="353"/>
      <c r="W40" s="354">
        <f>SUM(H40:V40)</f>
        <v>0</v>
      </c>
      <c r="X40" s="355">
        <f>IF(G40=1,W40*17.5%,0)</f>
        <v>0</v>
      </c>
      <c r="Y40" s="356">
        <f>IF(F40=1,(W40+X40),0)</f>
        <v>0</v>
      </c>
      <c r="Z40" s="11"/>
      <c r="AA40" s="11"/>
      <c r="AB40" s="11"/>
    </row>
    <row r="41" spans="1:28" ht="13.5" customHeight="1">
      <c r="A41" s="11"/>
      <c r="B41" s="357"/>
      <c r="C41" s="358"/>
      <c r="D41" s="359"/>
      <c r="E41" s="410"/>
      <c r="F41" s="361">
        <v>0</v>
      </c>
      <c r="G41" s="362">
        <v>0</v>
      </c>
      <c r="H41" s="352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2"/>
      <c r="U41" s="351"/>
      <c r="V41" s="353"/>
      <c r="W41" s="354">
        <f>SUM(H41:V41)</f>
        <v>0</v>
      </c>
      <c r="X41" s="355">
        <f>IF(G41=1,W41*17.5%,0)</f>
        <v>0</v>
      </c>
      <c r="Y41" s="356">
        <f>IF(F41=1,(W41+X41),0)</f>
        <v>0</v>
      </c>
      <c r="Z41" s="11"/>
      <c r="AA41" s="11"/>
      <c r="AB41" s="11"/>
    </row>
    <row r="42" spans="1:28" ht="13.5" customHeight="1">
      <c r="A42" s="11"/>
      <c r="B42" s="357"/>
      <c r="C42" s="358"/>
      <c r="D42" s="359"/>
      <c r="E42" s="410"/>
      <c r="F42" s="361">
        <v>0</v>
      </c>
      <c r="G42" s="362">
        <v>0</v>
      </c>
      <c r="H42" s="352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2"/>
      <c r="U42" s="351"/>
      <c r="V42" s="353"/>
      <c r="W42" s="354">
        <f>SUM(H42:V42)</f>
        <v>0</v>
      </c>
      <c r="X42" s="355">
        <f>IF(G42=1,W42*17.5%,0)</f>
        <v>0</v>
      </c>
      <c r="Y42" s="356">
        <f>IF(F42=1,(W42+X42),0)</f>
        <v>0</v>
      </c>
      <c r="Z42" s="11"/>
      <c r="AA42" s="11"/>
      <c r="AB42" s="11"/>
    </row>
    <row r="43" spans="1:28" ht="13.5" customHeight="1">
      <c r="A43" s="11"/>
      <c r="B43" s="357"/>
      <c r="C43" s="358"/>
      <c r="D43" s="359"/>
      <c r="E43" s="410"/>
      <c r="F43" s="361">
        <v>0</v>
      </c>
      <c r="G43" s="362">
        <v>0</v>
      </c>
      <c r="H43" s="352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2"/>
      <c r="U43" s="351"/>
      <c r="V43" s="353"/>
      <c r="W43" s="354">
        <f>SUM(H43:V43)</f>
        <v>0</v>
      </c>
      <c r="X43" s="355">
        <f>IF(G43=1,W43*17.5%,0)</f>
        <v>0</v>
      </c>
      <c r="Y43" s="356">
        <f>IF(F43=1,(W43+X43),0)</f>
        <v>0</v>
      </c>
      <c r="Z43" s="11"/>
      <c r="AA43" s="11"/>
      <c r="AB43" s="11"/>
    </row>
    <row r="44" spans="1:28" s="61" customFormat="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61" customFormat="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61" customFormat="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61" customFormat="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61" customFormat="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61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="13" customFormat="1" ht="12.75" hidden="1"/>
    <row r="51" s="13" customFormat="1" ht="12.75" hidden="1"/>
    <row r="52" s="13" customFormat="1" ht="12.75" hidden="1"/>
    <row r="53" s="13" customFormat="1" ht="12.75" hidden="1"/>
    <row r="54" s="13" customFormat="1" ht="12.75" hidden="1"/>
    <row r="55" s="13" customFormat="1" ht="12.75" hidden="1"/>
    <row r="56" s="13" customFormat="1" ht="12.75" hidden="1"/>
    <row r="57" s="13" customFormat="1" ht="12.75" hidden="1"/>
    <row r="58" s="13" customFormat="1" ht="12.75" hidden="1"/>
    <row r="59" s="13" customFormat="1" ht="12.75" hidden="1"/>
    <row r="60" s="13" customFormat="1" ht="12.75" hidden="1"/>
    <row r="61" s="13" customFormat="1" ht="12.75" hidden="1"/>
    <row r="62" s="13" customFormat="1" ht="12.75" hidden="1"/>
    <row r="63" s="13" customFormat="1" ht="12.75" hidden="1"/>
    <row r="64" s="13" customFormat="1" ht="12.75" hidden="1"/>
    <row r="65" s="13" customFormat="1" ht="12.75" hidden="1"/>
    <row r="66" s="13" customFormat="1" ht="12.75" hidden="1"/>
    <row r="67" s="13" customFormat="1" ht="12.75" hidden="1"/>
    <row r="68" s="13" customFormat="1" ht="12.75" hidden="1"/>
    <row r="69" s="13" customFormat="1" ht="12.75" hidden="1"/>
    <row r="70" s="13" customFormat="1" ht="12.75" hidden="1"/>
    <row r="71" s="13" customFormat="1" ht="12.75" hidden="1"/>
    <row r="72" s="13" customFormat="1" ht="12.75" hidden="1"/>
    <row r="73" s="13" customFormat="1" ht="12.75" hidden="1"/>
    <row r="74" s="13" customFormat="1" ht="12.75" hidden="1"/>
    <row r="75" s="13" customFormat="1" ht="12.75" hidden="1"/>
    <row r="76" s="13" customFormat="1" ht="12.75" hidden="1"/>
    <row r="77" s="13" customFormat="1" ht="12.75" hidden="1"/>
    <row r="78" s="13" customFormat="1" ht="12.75" hidden="1"/>
    <row r="79" s="13" customFormat="1" ht="12.75" hidden="1"/>
    <row r="80" s="13" customFormat="1" ht="12.75" hidden="1"/>
    <row r="81" s="12" customFormat="1" ht="12.75" hidden="1">
      <c r="E81" s="13"/>
    </row>
    <row r="82" s="12" customFormat="1" ht="12.75" hidden="1">
      <c r="E82" s="13"/>
    </row>
    <row r="83" s="12" customFormat="1" ht="12.75" hidden="1">
      <c r="E83" s="13"/>
    </row>
    <row r="84" s="12" customFormat="1" ht="12.75" hidden="1">
      <c r="E84" s="13"/>
    </row>
    <row r="85" s="12" customFormat="1" ht="12.75" hidden="1">
      <c r="E85" s="13"/>
    </row>
    <row r="86" s="12" customFormat="1" ht="12.75" hidden="1">
      <c r="E86" s="13"/>
    </row>
    <row r="87" s="12" customFormat="1" ht="12.75" hidden="1">
      <c r="E87" s="13"/>
    </row>
    <row r="88" s="12" customFormat="1" ht="12.75" hidden="1">
      <c r="E88" s="13"/>
    </row>
    <row r="89" s="12" customFormat="1" ht="12.75" hidden="1">
      <c r="E89" s="13"/>
    </row>
    <row r="90" s="12" customFormat="1" ht="12.75" hidden="1">
      <c r="E90" s="13"/>
    </row>
    <row r="91" s="12" customFormat="1" ht="12.75" hidden="1">
      <c r="E91" s="13"/>
    </row>
    <row r="92" s="12" customFormat="1" ht="12.75" hidden="1">
      <c r="E92" s="13"/>
    </row>
    <row r="93" s="12" customFormat="1" ht="12.75" hidden="1">
      <c r="E93" s="13"/>
    </row>
    <row r="94" s="12" customFormat="1" ht="12.75" hidden="1">
      <c r="E94" s="13"/>
    </row>
    <row r="95" s="12" customFormat="1" ht="12.75" hidden="1">
      <c r="E95" s="13"/>
    </row>
    <row r="96" s="12" customFormat="1" ht="12.75" hidden="1">
      <c r="E96" s="13"/>
    </row>
    <row r="97" s="12" customFormat="1" ht="12.75" hidden="1">
      <c r="E97" s="13"/>
    </row>
    <row r="98" s="12" customFormat="1" ht="12.75" hidden="1">
      <c r="E98" s="13"/>
    </row>
    <row r="99" s="12" customFormat="1" ht="12.75" hidden="1">
      <c r="E99" s="13"/>
    </row>
    <row r="100" s="12" customFormat="1" ht="12.75" hidden="1">
      <c r="E100" s="13"/>
    </row>
    <row r="101" s="12" customFormat="1" ht="12.75" hidden="1">
      <c r="E101" s="13"/>
    </row>
    <row r="102" s="12" customFormat="1" ht="12.75" hidden="1">
      <c r="E102" s="13"/>
    </row>
    <row r="103" s="12" customFormat="1" ht="12.75" hidden="1">
      <c r="E103" s="13"/>
    </row>
    <row r="104" s="12" customFormat="1" ht="12.75" hidden="1">
      <c r="E104" s="13"/>
    </row>
    <row r="105" s="12" customFormat="1" ht="12.75" hidden="1">
      <c r="E105" s="13"/>
    </row>
    <row r="106" s="12" customFormat="1" ht="12.75" hidden="1">
      <c r="E106" s="13"/>
    </row>
    <row r="107" s="12" customFormat="1" ht="12.75" hidden="1">
      <c r="E107" s="13"/>
    </row>
    <row r="108" s="12" customFormat="1" ht="12.75" hidden="1">
      <c r="E108" s="13"/>
    </row>
    <row r="109" s="12" customFormat="1" ht="12.75" hidden="1">
      <c r="E109" s="13"/>
    </row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</sheetData>
  <sheetProtection password="DD49" sheet="1" objects="1" scenarios="1"/>
  <conditionalFormatting sqref="F40:F43 F8:F26">
    <cfRule type="cellIs" priority="1" dxfId="0" operator="equal" stopIfTrue="1">
      <formula>1</formula>
    </cfRule>
  </conditionalFormatting>
  <dataValidations count="15">
    <dataValidation type="custom" allowBlank="1" showInputMessage="1" showErrorMessage="1" promptTitle="CELL AT WORK!" prompt="&#10;This cell is busy.  No user input is required." sqref="H33 Y40:Y43 W40:W43 H28:Y29 H2 Y8:Y26 W8:W26">
      <formula1>"NO CHANGE ADVISED"</formula1>
    </dataValidation>
    <dataValidation allowBlank="1" showInputMessage="1" showErrorMessage="1" promptTitle="ENTER CATEGORY TITLE" prompt="&#10;Enter the income/expenditure category title here.&#10;&#10;Income entries for this category can be entered in the cells below.  Expenditure entries for this category can be made on the Expenditure sheet in the same category column. " sqref="J6:V6"/>
    <dataValidation type="whole" allowBlank="1" showInputMessage="1" showErrorMessage="1" promptTitle="ENTRY FIELD" prompt="&#10;Enter 1 here if this transaction contains VAT.  " sqref="G40:G43 G8:G26">
      <formula1>0</formula1>
      <formula2>1</formula2>
    </dataValidation>
    <dataValidation type="whole" allowBlank="1" showInputMessage="1" showErrorMessage="1" promptTitle="ENTRY FIELD" prompt="&#10;Enter 1 here if this transaction appears on your bank statement.  " sqref="F40:F43 F8:F26">
      <formula1>0</formula1>
      <formula2>1</formula2>
    </dataValidation>
    <dataValidation allowBlank="1" showInputMessage="1" showErrorMessage="1" promptTitle="INCOME PERIOD FIELD" prompt="&#10;The date entered in this cell will be read by corresponding cells in other parts of the document." sqref="D33 F33 D2 F2"/>
    <dataValidation type="custom" allowBlank="1" showInputMessage="1" showErrorMessage="1" promptTitle="CATEGORY TITLE" prompt="&#10;To change this category title you must make the adjustment in the shaded cell of this column at the top of the page. I.e. The first period entry block. " sqref="H38:V38">
      <formula1>"NO CHANGE ADVISED"</formula1>
    </dataValidation>
    <dataValidation type="custom" allowBlank="1" showInputMessage="1" showErrorMessage="1" sqref="E33 E28:G29 C33 D36:G36 W37:Y39 F37:F38 P33:Q33 W33 G37:G39 C37:C38 B37:B39 D37:E39 C2 E2 W5:Y7 C4:C6 Q2 F5:F6 G5:G7 B5:B7 D5:E7">
      <formula1>"NO CHANGE ADVISED"</formula1>
    </dataValidation>
    <dataValidation allowBlank="1" showInputMessage="1" showErrorMessage="1" promptTitle="ENTER ACCOUNT NUMBER HERE" prompt="&#10;Enter your account number into this cell.  Once entered here it will appear in each period block on the Income, Expenditure and Summary pages automatically.&#10;" sqref="D4"/>
    <dataValidation allowBlank="1" showInputMessage="1" showErrorMessage="1" promptTitle="ENTER TEXT TO SUIT ORGANISATION" prompt="&#10;You can enter your preferred account title here.  This will appear within each of the period blocks for the Income, Expenditure and Summary pages automatically." sqref="P2"/>
    <dataValidation type="decimal" operator="greaterThanOrEqual" allowBlank="1" showInputMessage="1" showErrorMessage="1" promptTitle="ENTRY FIELD" prompt="&#10;Make an expenditure entry for this category exclusive of VAT." sqref="H40:V43 H8:V26">
      <formula1>0</formula1>
    </dataValidation>
    <dataValidation type="date" operator="greaterThan" allowBlank="1" showInputMessage="1" showErrorMessage="1" sqref="B40:B43 B8:B27">
      <formula1>1</formula1>
    </dataValidation>
    <dataValidation errorStyle="information" type="custom" allowBlank="1" showInputMessage="1" showErrorMessage="1" promptTitle="CELL AT WORK!" prompt="&#10;This cell will calculate VAT on income for you.  Manual input is possible to facilitate rounding or to enter VAT reimbursements from Customs &amp; Excise." errorTitle="VAT ENTRY &amp; ROUNDING FIELD" error="&#10;Manual input is possible here to facilitate the rounding up or down of VAT on income, and to make VAT reimbursement entries for monies received from Customs &amp; Excise.&#10;&#10;If this is what you wish to do click 'OK'." sqref="X40:X43 X8:X26">
      <formula1>"ANY NUMBER"</formula1>
    </dataValidation>
    <dataValidation allowBlank="1" showInputMessage="1" showErrorMessage="1" promptTitle="ENTER CATEGORY TITLE" prompt="&#10;Enter the expenditure category title here.&#10;&#10;Expenditure entries for this category can be entered in the cells below." sqref="H39:V39 H7:V7"/>
    <dataValidation type="custom" allowBlank="1" showInputMessage="1" showErrorMessage="1" sqref="K37 F27 F39 C39 K5 F7 C7">
      <formula1>"NO CHANGE"</formula1>
    </dataValidation>
    <dataValidation allowBlank="1" showInputMessage="1" showErrorMessage="1" promptTitle="ENTER CATEGORY TITLE" prompt="&#10;Enter the income category title here.&#10;&#10;Income entries for this category can be entered in the cells below." sqref="H6:I6"/>
  </dataValidations>
  <hyperlinks>
    <hyperlink ref="H7" location="'Cat 1'!A1" tooltip="Go to Category1" display="Cat 1"/>
    <hyperlink ref="I7:V7" location="'Cat 2'!A1" tooltip="Go to Category 2" display="Cat 2"/>
    <hyperlink ref="J7" location="'Cat 3'!A1" tooltip="Go to Category 3" display="Cat 3"/>
    <hyperlink ref="K7" location="'Cat 4'!A1" tooltip="Go to Category 4" display="Cat 4"/>
    <hyperlink ref="L7" location="'Cat 5'!A1" tooltip="Go to Category 5" display="Cat 5"/>
    <hyperlink ref="M7" location="'Cat 6'!A1" tooltip="Go to Category 6" display="Cat 6"/>
    <hyperlink ref="N7" location="'Cat 7'!A1" tooltip="Go to Category 7" display="Cat 7"/>
    <hyperlink ref="O7" location="'Cat 8'!A1" tooltip="Go to Category 8" display="Cat 8"/>
    <hyperlink ref="P7" location="'Cat 9'!A1" tooltip="Go to Category 9" display="Cat 9"/>
    <hyperlink ref="Q7" location="'Cat 10'!A1" tooltip="Go to Category 10" display="Cat 10"/>
    <hyperlink ref="R7" location="'Cat 11'!A1" tooltip="Go to Category 11" display="Cat 11"/>
    <hyperlink ref="S7" location="'Cat 12'!A1" tooltip="Go to Category 12" display="Cat 12"/>
    <hyperlink ref="T7" location="'Cat 13'!A1" tooltip="Go to Category 13" display="Cat 13"/>
    <hyperlink ref="U7" location="'Cat 14'!A1" tooltip="Go to Category 14" display="Cat 14"/>
    <hyperlink ref="V7" location="'Cat 15'!A1" tooltip="Go to Category 15" display="Cat 15"/>
    <hyperlink ref="H39" location="'Cat 1'!A1" tooltip="Go to Category1" display="Cat 1"/>
    <hyperlink ref="I39:V39" location="'Cat 2'!A1" tooltip="Go to Category 2" display="Cat 2"/>
    <hyperlink ref="J39" location="'Cat 3'!A1" tooltip="Go to Category 3" display="Cat 3"/>
    <hyperlink ref="K39" location="'Cat 4'!A1" tooltip="Go to Category 4" display="Cat 4"/>
    <hyperlink ref="L39" location="'Cat 5'!A1" tooltip="Go to Category 5" display="Cat 5"/>
    <hyperlink ref="M39" location="'Cat 6'!A1" tooltip="Go to Category 6" display="Cat 6"/>
    <hyperlink ref="N39" location="'Cat 7'!A1" tooltip="Go to Category 7" display="Cat 7"/>
    <hyperlink ref="O39" location="'Cat 8'!A1" tooltip="Go to Category 8" display="Cat 8"/>
    <hyperlink ref="P39" location="'Cat 9'!A1" tooltip="Go to Category 9" display="Cat 9"/>
    <hyperlink ref="Q39" location="'Cat 10'!A1" tooltip="Go to Category 10" display="Cat 10"/>
    <hyperlink ref="R39" location="'Cat 11'!A1" tooltip="Go to Category 11" display="Cat 11"/>
    <hyperlink ref="S39" location="'Cat 12'!A1" tooltip="Go to Category 12" display="Cat 12"/>
    <hyperlink ref="T39" location="'Cat 13'!A1" tooltip="Go to Category 13" display="Cat 13"/>
    <hyperlink ref="U39" location="'Cat 14'!A1" tooltip="Go to Category 14" display="Cat 14"/>
    <hyperlink ref="V39" location="'Cat 15'!A1" tooltip="Go to Category 15" display="Cat 15"/>
  </hyperlinks>
  <printOptions horizontalCentered="1"/>
  <pageMargins left="0.11811023622047245" right="0.11811023622047245" top="1.1811023622047245" bottom="0.1968503937007874" header="0.1968503937007874" footer="0.5905511811023623"/>
  <pageSetup blackAndWhite="1" fitToHeight="1" fitToWidth="1" horizontalDpi="300" verticalDpi="300" orientation="landscape" paperSize="9" scale="51" r:id="rId4"/>
  <headerFooter alignWithMargins="0">
    <oddHeader>&amp;R&amp;8School financial management simplified.</oddHeader>
    <oddFooter xml:space="preserve">&amp;LPrinted: &amp;D&amp;R&amp;8Copyright c. 2001 EXCEL'ED. 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Z39"/>
  <sheetViews>
    <sheetView showGridLines="0" showRowColHeaders="0" zoomScale="90" zoomScaleNormal="90" workbookViewId="0" topLeftCell="A1">
      <pane ySplit="1" topLeftCell="BM2" activePane="bottomLeft" state="frozen"/>
      <selection pane="topLeft" activeCell="A1" sqref="A1"/>
      <selection pane="bottomLeft" activeCell="J8" sqref="J8"/>
    </sheetView>
  </sheetViews>
  <sheetFormatPr defaultColWidth="9.140625" defaultRowHeight="12.75" zeroHeight="1"/>
  <cols>
    <col min="1" max="1" width="1.7109375" style="65" customWidth="1"/>
    <col min="2" max="2" width="10.8515625" style="65" customWidth="1"/>
    <col min="3" max="3" width="21.7109375" style="65" customWidth="1"/>
    <col min="4" max="4" width="13.7109375" style="65" customWidth="1"/>
    <col min="5" max="5" width="26.7109375" style="65" customWidth="1"/>
    <col min="6" max="7" width="11.7109375" style="65" customWidth="1"/>
    <col min="8" max="25" width="10.8515625" style="65" customWidth="1"/>
    <col min="26" max="26" width="1.7109375" style="65" customWidth="1"/>
    <col min="27" max="33" width="0" style="64" hidden="1" customWidth="1"/>
    <col min="34" max="16384" width="0" style="65" hidden="1" customWidth="1"/>
  </cols>
  <sheetData>
    <row r="1" spans="1:26" ht="28.5" customHeight="1" thickBot="1">
      <c r="A1" s="66"/>
      <c r="B1" s="66"/>
      <c r="C1" s="66"/>
      <c r="D1" s="66"/>
      <c r="E1" s="110" t="s">
        <v>27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110" t="s">
        <v>27</v>
      </c>
      <c r="Q1" s="66"/>
      <c r="R1" s="66"/>
      <c r="S1" s="66"/>
      <c r="T1" s="66"/>
      <c r="U1" s="107"/>
      <c r="V1" s="66"/>
      <c r="W1" s="66"/>
      <c r="X1" s="66"/>
      <c r="Y1" s="66"/>
      <c r="Z1" s="66"/>
    </row>
    <row r="2" spans="1:26" ht="18" customHeight="1" thickBot="1" thickTop="1">
      <c r="A2" s="63"/>
      <c r="B2" s="111" t="str">
        <f>Income!B2</f>
        <v>PERIOD</v>
      </c>
      <c r="C2" s="112" t="s">
        <v>12</v>
      </c>
      <c r="D2" s="113" t="str">
        <f>(Income!D2)</f>
        <v>Enter Date</v>
      </c>
      <c r="E2" s="114" t="s">
        <v>62</v>
      </c>
      <c r="F2" s="115" t="str">
        <f>(Income!F2)</f>
        <v>Enter Date</v>
      </c>
      <c r="G2" s="116"/>
      <c r="H2" s="117" t="str">
        <f>('Terms of Use'!$H$31)</f>
        <v>The Avenue School</v>
      </c>
      <c r="I2" s="118"/>
      <c r="J2" s="118"/>
      <c r="K2" s="119"/>
      <c r="L2" s="118"/>
      <c r="M2" s="118"/>
      <c r="N2" s="118"/>
      <c r="O2" s="120" t="str">
        <f>(Income!$P$2)</f>
        <v>ACCOUNT TITLE</v>
      </c>
      <c r="P2" s="121"/>
      <c r="Q2" s="122" t="s">
        <v>63</v>
      </c>
      <c r="R2" s="123"/>
      <c r="S2" s="123"/>
      <c r="T2" s="123"/>
      <c r="U2" s="123"/>
      <c r="V2" s="123"/>
      <c r="W2" s="123"/>
      <c r="X2" s="111" t="str">
        <f>B2</f>
        <v>PERIOD</v>
      </c>
      <c r="Y2" s="116"/>
      <c r="Z2" s="63"/>
    </row>
    <row r="3" spans="1:26" ht="15" customHeight="1" thickBot="1" thickTop="1">
      <c r="A3" s="63"/>
      <c r="B3" s="111">
        <f>Income!B3</f>
        <v>1</v>
      </c>
      <c r="C3" s="112"/>
      <c r="D3" s="116"/>
      <c r="E3" s="116"/>
      <c r="F3" s="114"/>
      <c r="G3" s="114"/>
      <c r="H3" s="124"/>
      <c r="I3" s="124"/>
      <c r="J3" s="124"/>
      <c r="K3" s="125"/>
      <c r="L3" s="124"/>
      <c r="M3" s="124"/>
      <c r="N3" s="124"/>
      <c r="O3" s="124"/>
      <c r="P3" s="124"/>
      <c r="Q3" s="124"/>
      <c r="R3" s="124"/>
      <c r="S3" s="124"/>
      <c r="T3" s="124"/>
      <c r="U3" s="116"/>
      <c r="V3" s="116"/>
      <c r="W3" s="114"/>
      <c r="X3" s="111">
        <f>B3</f>
        <v>1</v>
      </c>
      <c r="Y3" s="114"/>
      <c r="Z3" s="63"/>
    </row>
    <row r="4" spans="1:26" ht="19.5" customHeight="1" thickBot="1" thickTop="1">
      <c r="A4" s="63"/>
      <c r="B4" s="126"/>
      <c r="C4" s="127" t="s">
        <v>57</v>
      </c>
      <c r="D4" s="128">
        <f>(Income!$D$4)</f>
        <v>0</v>
      </c>
      <c r="E4" s="116"/>
      <c r="F4" s="124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63"/>
    </row>
    <row r="5" spans="1:26" ht="13.5" thickTop="1">
      <c r="A5" s="63"/>
      <c r="B5" s="130" t="s">
        <v>3</v>
      </c>
      <c r="C5" s="131" t="s">
        <v>14</v>
      </c>
      <c r="D5" s="132" t="s">
        <v>15</v>
      </c>
      <c r="E5" s="132" t="s">
        <v>18</v>
      </c>
      <c r="F5" s="132" t="s">
        <v>5</v>
      </c>
      <c r="G5" s="131" t="s">
        <v>37</v>
      </c>
      <c r="H5" s="133"/>
      <c r="I5" s="133"/>
      <c r="J5" s="133"/>
      <c r="K5" s="134" t="s">
        <v>17</v>
      </c>
      <c r="L5" s="133"/>
      <c r="M5" s="133"/>
      <c r="N5" s="133"/>
      <c r="O5" s="133"/>
      <c r="P5" s="133"/>
      <c r="Q5" s="133"/>
      <c r="R5" s="133"/>
      <c r="S5" s="133"/>
      <c r="T5" s="133"/>
      <c r="U5" s="135"/>
      <c r="V5" s="135"/>
      <c r="W5" s="131" t="s">
        <v>60</v>
      </c>
      <c r="X5" s="136" t="s">
        <v>61</v>
      </c>
      <c r="Y5" s="131" t="s">
        <v>16</v>
      </c>
      <c r="Z5" s="66"/>
    </row>
    <row r="6" spans="1:26" ht="13.5" thickBot="1">
      <c r="A6" s="63"/>
      <c r="B6" s="137"/>
      <c r="C6" s="138"/>
      <c r="D6" s="139" t="s">
        <v>19</v>
      </c>
      <c r="E6" s="139" t="s">
        <v>20</v>
      </c>
      <c r="F6" s="139" t="s">
        <v>8</v>
      </c>
      <c r="G6" s="138" t="s">
        <v>8</v>
      </c>
      <c r="H6" s="140" t="str">
        <f>Income!H6</f>
        <v>Bude Trip</v>
      </c>
      <c r="I6" s="140" t="str">
        <f>Income!I6</f>
        <v>Swanage Trip</v>
      </c>
      <c r="J6" s="140" t="str">
        <f>Income!J6</f>
        <v>Uniform</v>
      </c>
      <c r="K6" s="140" t="str">
        <f>Income!K6</f>
        <v>misc.</v>
      </c>
      <c r="L6" s="140">
        <f>Income!L6</f>
        <v>5</v>
      </c>
      <c r="M6" s="140">
        <f>Income!M6</f>
        <v>6</v>
      </c>
      <c r="N6" s="140">
        <f>Income!N6</f>
        <v>7</v>
      </c>
      <c r="O6" s="140">
        <f>Income!O6</f>
        <v>8</v>
      </c>
      <c r="P6" s="140">
        <f>Income!P6</f>
        <v>9</v>
      </c>
      <c r="Q6" s="140">
        <f>Income!Q6</f>
        <v>10</v>
      </c>
      <c r="R6" s="140">
        <f>Income!R6</f>
        <v>11</v>
      </c>
      <c r="S6" s="140">
        <f>Income!S6</f>
        <v>12</v>
      </c>
      <c r="T6" s="140">
        <f>Income!T6</f>
        <v>13</v>
      </c>
      <c r="U6" s="140">
        <f>Income!U6</f>
        <v>14</v>
      </c>
      <c r="V6" s="140">
        <f>Income!V6</f>
        <v>15</v>
      </c>
      <c r="W6" s="138" t="s">
        <v>18</v>
      </c>
      <c r="X6" s="141" t="s">
        <v>18</v>
      </c>
      <c r="Y6" s="138" t="s">
        <v>9</v>
      </c>
      <c r="Z6" s="66"/>
    </row>
    <row r="7" spans="1:26" ht="16.5" customHeight="1" thickTop="1">
      <c r="A7" s="63"/>
      <c r="B7" s="142"/>
      <c r="C7" s="143">
        <f>IF(F7=F24,"ALL TRANSACTIONS RECONCILED.  PERIOD CLOSED.","")</f>
      </c>
      <c r="D7" s="144"/>
      <c r="E7" s="144"/>
      <c r="F7" s="145">
        <f>SUM(F8:F23)</f>
        <v>2</v>
      </c>
      <c r="G7" s="146"/>
      <c r="H7" s="147" t="s">
        <v>84</v>
      </c>
      <c r="I7" s="147" t="s">
        <v>89</v>
      </c>
      <c r="J7" s="148" t="s">
        <v>90</v>
      </c>
      <c r="K7" s="148" t="s">
        <v>91</v>
      </c>
      <c r="L7" s="148" t="s">
        <v>92</v>
      </c>
      <c r="M7" s="148" t="s">
        <v>93</v>
      </c>
      <c r="N7" s="148" t="s">
        <v>94</v>
      </c>
      <c r="O7" s="148" t="s">
        <v>95</v>
      </c>
      <c r="P7" s="148" t="s">
        <v>96</v>
      </c>
      <c r="Q7" s="148" t="s">
        <v>97</v>
      </c>
      <c r="R7" s="148" t="s">
        <v>98</v>
      </c>
      <c r="S7" s="148" t="s">
        <v>99</v>
      </c>
      <c r="T7" s="148" t="s">
        <v>100</v>
      </c>
      <c r="U7" s="148" t="s">
        <v>101</v>
      </c>
      <c r="V7" s="149" t="s">
        <v>102</v>
      </c>
      <c r="W7" s="150"/>
      <c r="X7" s="125"/>
      <c r="Y7" s="150"/>
      <c r="Z7" s="66"/>
    </row>
    <row r="8" spans="1:26" ht="13.5" customHeight="1">
      <c r="A8" s="63"/>
      <c r="B8" s="151">
        <v>38445</v>
      </c>
      <c r="C8" s="152" t="s">
        <v>122</v>
      </c>
      <c r="D8" s="153">
        <v>12345</v>
      </c>
      <c r="E8" s="154" t="s">
        <v>123</v>
      </c>
      <c r="F8" s="153">
        <v>1</v>
      </c>
      <c r="G8" s="155">
        <v>0</v>
      </c>
      <c r="H8" s="156">
        <v>1670</v>
      </c>
      <c r="I8" s="157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9"/>
      <c r="U8" s="158"/>
      <c r="V8" s="160"/>
      <c r="W8" s="161">
        <f aca="true" t="shared" si="0" ref="W8:W23">SUM(H8:V8)</f>
        <v>1670</v>
      </c>
      <c r="X8" s="162">
        <f aca="true" t="shared" si="1" ref="X8:X23">IF(G8=1,W8*17.5%,0)</f>
        <v>0</v>
      </c>
      <c r="Y8" s="161">
        <f>IF(F8=1,(W8+X8),0)</f>
        <v>1670</v>
      </c>
      <c r="Z8" s="63"/>
    </row>
    <row r="9" spans="1:26" ht="13.5" customHeight="1">
      <c r="A9" s="63"/>
      <c r="B9" s="163">
        <v>38447</v>
      </c>
      <c r="C9" s="164" t="s">
        <v>124</v>
      </c>
      <c r="D9" s="165">
        <v>12346</v>
      </c>
      <c r="E9" s="166" t="s">
        <v>123</v>
      </c>
      <c r="F9" s="165">
        <v>0</v>
      </c>
      <c r="G9" s="167">
        <v>0</v>
      </c>
      <c r="H9" s="168"/>
      <c r="I9" s="158">
        <v>1345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9"/>
      <c r="U9" s="158"/>
      <c r="V9" s="159"/>
      <c r="W9" s="161">
        <f t="shared" si="0"/>
        <v>1345</v>
      </c>
      <c r="X9" s="162">
        <f t="shared" si="1"/>
        <v>0</v>
      </c>
      <c r="Y9" s="161">
        <f aca="true" t="shared" si="2" ref="Y9:Y23">IF(F9=1,(W9+X9),0)</f>
        <v>0</v>
      </c>
      <c r="Z9" s="63"/>
    </row>
    <row r="10" spans="1:26" ht="13.5" customHeight="1">
      <c r="A10" s="63"/>
      <c r="B10" s="163">
        <v>38459</v>
      </c>
      <c r="C10" s="164" t="s">
        <v>125</v>
      </c>
      <c r="D10" s="165">
        <v>12347</v>
      </c>
      <c r="E10" s="166" t="s">
        <v>126</v>
      </c>
      <c r="F10" s="165">
        <v>1</v>
      </c>
      <c r="G10" s="167">
        <v>0</v>
      </c>
      <c r="H10" s="168">
        <v>1590</v>
      </c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9"/>
      <c r="U10" s="158"/>
      <c r="V10" s="159"/>
      <c r="W10" s="161">
        <f t="shared" si="0"/>
        <v>1590</v>
      </c>
      <c r="X10" s="162">
        <f t="shared" si="1"/>
        <v>0</v>
      </c>
      <c r="Y10" s="161">
        <f t="shared" si="2"/>
        <v>1590</v>
      </c>
      <c r="Z10" s="63"/>
    </row>
    <row r="11" spans="1:26" ht="13.5" customHeight="1">
      <c r="A11" s="63"/>
      <c r="B11" s="163">
        <v>38465</v>
      </c>
      <c r="C11" s="164" t="s">
        <v>125</v>
      </c>
      <c r="D11" s="165">
        <v>12348</v>
      </c>
      <c r="E11" s="166" t="s">
        <v>126</v>
      </c>
      <c r="F11" s="165">
        <v>0</v>
      </c>
      <c r="G11" s="167">
        <v>0</v>
      </c>
      <c r="H11" s="168"/>
      <c r="I11" s="158">
        <v>1129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158"/>
      <c r="V11" s="159"/>
      <c r="W11" s="161">
        <f t="shared" si="0"/>
        <v>1129</v>
      </c>
      <c r="X11" s="162">
        <f t="shared" si="1"/>
        <v>0</v>
      </c>
      <c r="Y11" s="161">
        <f t="shared" si="2"/>
        <v>0</v>
      </c>
      <c r="Z11" s="63"/>
    </row>
    <row r="12" spans="1:26" ht="13.5" customHeight="1">
      <c r="A12" s="63"/>
      <c r="B12" s="163"/>
      <c r="C12" s="164"/>
      <c r="D12" s="165"/>
      <c r="E12" s="166"/>
      <c r="F12" s="169">
        <v>0</v>
      </c>
      <c r="G12" s="167">
        <v>0</v>
      </c>
      <c r="H12" s="16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158"/>
      <c r="V12" s="159"/>
      <c r="W12" s="161">
        <f t="shared" si="0"/>
        <v>0</v>
      </c>
      <c r="X12" s="162">
        <f t="shared" si="1"/>
        <v>0</v>
      </c>
      <c r="Y12" s="161">
        <f t="shared" si="2"/>
        <v>0</v>
      </c>
      <c r="Z12" s="63"/>
    </row>
    <row r="13" spans="1:26" ht="13.5" customHeight="1">
      <c r="A13" s="63"/>
      <c r="B13" s="163"/>
      <c r="C13" s="164"/>
      <c r="D13" s="165"/>
      <c r="E13" s="166"/>
      <c r="F13" s="169">
        <v>0</v>
      </c>
      <c r="G13" s="167">
        <v>0</v>
      </c>
      <c r="H13" s="16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9"/>
      <c r="U13" s="158"/>
      <c r="V13" s="159"/>
      <c r="W13" s="161">
        <f t="shared" si="0"/>
        <v>0</v>
      </c>
      <c r="X13" s="162">
        <f t="shared" si="1"/>
        <v>0</v>
      </c>
      <c r="Y13" s="161">
        <f t="shared" si="2"/>
        <v>0</v>
      </c>
      <c r="Z13" s="63"/>
    </row>
    <row r="14" spans="1:26" ht="13.5" customHeight="1">
      <c r="A14" s="63"/>
      <c r="B14" s="163"/>
      <c r="C14" s="164"/>
      <c r="D14" s="165"/>
      <c r="E14" s="166"/>
      <c r="F14" s="169">
        <v>0</v>
      </c>
      <c r="G14" s="167">
        <v>0</v>
      </c>
      <c r="H14" s="16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9"/>
      <c r="U14" s="158"/>
      <c r="V14" s="159"/>
      <c r="W14" s="161">
        <f t="shared" si="0"/>
        <v>0</v>
      </c>
      <c r="X14" s="162">
        <f t="shared" si="1"/>
        <v>0</v>
      </c>
      <c r="Y14" s="161">
        <f t="shared" si="2"/>
        <v>0</v>
      </c>
      <c r="Z14" s="63"/>
    </row>
    <row r="15" spans="1:26" ht="13.5" customHeight="1">
      <c r="A15" s="63"/>
      <c r="B15" s="163"/>
      <c r="C15" s="164"/>
      <c r="D15" s="165"/>
      <c r="E15" s="166"/>
      <c r="F15" s="169">
        <v>0</v>
      </c>
      <c r="G15" s="167">
        <v>0</v>
      </c>
      <c r="H15" s="16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9"/>
      <c r="U15" s="158"/>
      <c r="V15" s="159"/>
      <c r="W15" s="161">
        <f t="shared" si="0"/>
        <v>0</v>
      </c>
      <c r="X15" s="162">
        <f t="shared" si="1"/>
        <v>0</v>
      </c>
      <c r="Y15" s="161">
        <f t="shared" si="2"/>
        <v>0</v>
      </c>
      <c r="Z15" s="63"/>
    </row>
    <row r="16" spans="1:26" ht="13.5" customHeight="1">
      <c r="A16" s="63"/>
      <c r="B16" s="163"/>
      <c r="C16" s="164"/>
      <c r="D16" s="165"/>
      <c r="E16" s="166"/>
      <c r="F16" s="169">
        <v>0</v>
      </c>
      <c r="G16" s="167">
        <v>0</v>
      </c>
      <c r="H16" s="16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9"/>
      <c r="U16" s="158"/>
      <c r="V16" s="159"/>
      <c r="W16" s="161">
        <f t="shared" si="0"/>
        <v>0</v>
      </c>
      <c r="X16" s="162">
        <f t="shared" si="1"/>
        <v>0</v>
      </c>
      <c r="Y16" s="161">
        <f t="shared" si="2"/>
        <v>0</v>
      </c>
      <c r="Z16" s="63"/>
    </row>
    <row r="17" spans="1:26" ht="13.5" customHeight="1">
      <c r="A17" s="63"/>
      <c r="B17" s="163"/>
      <c r="C17" s="164"/>
      <c r="D17" s="165"/>
      <c r="E17" s="166"/>
      <c r="F17" s="169">
        <v>0</v>
      </c>
      <c r="G17" s="167">
        <v>0</v>
      </c>
      <c r="H17" s="16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9"/>
      <c r="U17" s="158"/>
      <c r="V17" s="159"/>
      <c r="W17" s="161">
        <f t="shared" si="0"/>
        <v>0</v>
      </c>
      <c r="X17" s="162">
        <f t="shared" si="1"/>
        <v>0</v>
      </c>
      <c r="Y17" s="161">
        <f t="shared" si="2"/>
        <v>0</v>
      </c>
      <c r="Z17" s="63"/>
    </row>
    <row r="18" spans="1:26" ht="13.5" customHeight="1">
      <c r="A18" s="63"/>
      <c r="B18" s="163"/>
      <c r="C18" s="164"/>
      <c r="D18" s="165"/>
      <c r="E18" s="166"/>
      <c r="F18" s="169">
        <v>0</v>
      </c>
      <c r="G18" s="167">
        <v>0</v>
      </c>
      <c r="H18" s="16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9"/>
      <c r="U18" s="158"/>
      <c r="V18" s="159"/>
      <c r="W18" s="161">
        <f t="shared" si="0"/>
        <v>0</v>
      </c>
      <c r="X18" s="162">
        <f t="shared" si="1"/>
        <v>0</v>
      </c>
      <c r="Y18" s="161">
        <f t="shared" si="2"/>
        <v>0</v>
      </c>
      <c r="Z18" s="63"/>
    </row>
    <row r="19" spans="1:26" ht="13.5" customHeight="1">
      <c r="A19" s="63"/>
      <c r="B19" s="163"/>
      <c r="C19" s="164"/>
      <c r="D19" s="165"/>
      <c r="E19" s="166"/>
      <c r="F19" s="169">
        <v>0</v>
      </c>
      <c r="G19" s="167">
        <v>0</v>
      </c>
      <c r="H19" s="16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9"/>
      <c r="U19" s="158"/>
      <c r="V19" s="159"/>
      <c r="W19" s="161">
        <f t="shared" si="0"/>
        <v>0</v>
      </c>
      <c r="X19" s="162">
        <f t="shared" si="1"/>
        <v>0</v>
      </c>
      <c r="Y19" s="161">
        <f t="shared" si="2"/>
        <v>0</v>
      </c>
      <c r="Z19" s="63"/>
    </row>
    <row r="20" spans="1:26" ht="13.5" customHeight="1">
      <c r="A20" s="63"/>
      <c r="B20" s="163"/>
      <c r="C20" s="164"/>
      <c r="D20" s="165"/>
      <c r="E20" s="166"/>
      <c r="F20" s="169">
        <v>0</v>
      </c>
      <c r="G20" s="167">
        <v>0</v>
      </c>
      <c r="H20" s="16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9"/>
      <c r="U20" s="158"/>
      <c r="V20" s="159"/>
      <c r="W20" s="161">
        <f t="shared" si="0"/>
        <v>0</v>
      </c>
      <c r="X20" s="162">
        <f t="shared" si="1"/>
        <v>0</v>
      </c>
      <c r="Y20" s="161">
        <f t="shared" si="2"/>
        <v>0</v>
      </c>
      <c r="Z20" s="63"/>
    </row>
    <row r="21" spans="1:26" ht="13.5" customHeight="1">
      <c r="A21" s="63"/>
      <c r="B21" s="163"/>
      <c r="C21" s="164"/>
      <c r="D21" s="165"/>
      <c r="E21" s="166"/>
      <c r="F21" s="169">
        <v>0</v>
      </c>
      <c r="G21" s="167">
        <v>0</v>
      </c>
      <c r="H21" s="16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  <c r="U21" s="158"/>
      <c r="V21" s="159"/>
      <c r="W21" s="161">
        <f t="shared" si="0"/>
        <v>0</v>
      </c>
      <c r="X21" s="162">
        <f t="shared" si="1"/>
        <v>0</v>
      </c>
      <c r="Y21" s="161">
        <f t="shared" si="2"/>
        <v>0</v>
      </c>
      <c r="Z21" s="63"/>
    </row>
    <row r="22" spans="1:26" ht="13.5" customHeight="1">
      <c r="A22" s="63"/>
      <c r="B22" s="163"/>
      <c r="C22" s="164"/>
      <c r="D22" s="165"/>
      <c r="E22" s="166"/>
      <c r="F22" s="169">
        <v>0</v>
      </c>
      <c r="G22" s="167">
        <v>0</v>
      </c>
      <c r="H22" s="16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9"/>
      <c r="U22" s="158"/>
      <c r="V22" s="159"/>
      <c r="W22" s="161">
        <f t="shared" si="0"/>
        <v>0</v>
      </c>
      <c r="X22" s="162">
        <f t="shared" si="1"/>
        <v>0</v>
      </c>
      <c r="Y22" s="161">
        <f t="shared" si="2"/>
        <v>0</v>
      </c>
      <c r="Z22" s="63"/>
    </row>
    <row r="23" spans="1:26" ht="13.5" customHeight="1">
      <c r="A23" s="63"/>
      <c r="B23" s="163"/>
      <c r="C23" s="164"/>
      <c r="D23" s="165"/>
      <c r="E23" s="166"/>
      <c r="F23" s="169">
        <v>0</v>
      </c>
      <c r="G23" s="167">
        <v>0</v>
      </c>
      <c r="H23" s="16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9"/>
      <c r="U23" s="158"/>
      <c r="V23" s="159"/>
      <c r="W23" s="161">
        <f t="shared" si="0"/>
        <v>0</v>
      </c>
      <c r="X23" s="162">
        <f t="shared" si="1"/>
        <v>0</v>
      </c>
      <c r="Y23" s="161">
        <f t="shared" si="2"/>
        <v>0</v>
      </c>
      <c r="Z23" s="63"/>
    </row>
    <row r="24" spans="1:26" ht="13.5" customHeight="1" thickBot="1">
      <c r="A24" s="63"/>
      <c r="B24" s="170"/>
      <c r="C24" s="171"/>
      <c r="D24" s="172"/>
      <c r="E24" s="173"/>
      <c r="F24" s="174">
        <f>COUNT(F8:F23)</f>
        <v>16</v>
      </c>
      <c r="G24" s="175"/>
      <c r="H24" s="176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6"/>
      <c r="U24" s="178"/>
      <c r="V24" s="179"/>
      <c r="W24" s="180"/>
      <c r="X24" s="181"/>
      <c r="Y24" s="182"/>
      <c r="Z24" s="63"/>
    </row>
    <row r="25" spans="1:26" ht="18" customHeight="1" thickBot="1" thickTop="1">
      <c r="A25" s="63"/>
      <c r="B25" s="183"/>
      <c r="C25" s="184"/>
      <c r="D25" s="185"/>
      <c r="E25" s="186" t="s">
        <v>21</v>
      </c>
      <c r="F25" s="187"/>
      <c r="G25" s="188"/>
      <c r="H25" s="189">
        <f aca="true" t="shared" si="3" ref="H25:Y25">SUM(H8:H24)</f>
        <v>3260</v>
      </c>
      <c r="I25" s="190">
        <f t="shared" si="3"/>
        <v>2474</v>
      </c>
      <c r="J25" s="190">
        <f t="shared" si="3"/>
        <v>0</v>
      </c>
      <c r="K25" s="190">
        <f t="shared" si="3"/>
        <v>0</v>
      </c>
      <c r="L25" s="190">
        <f t="shared" si="3"/>
        <v>0</v>
      </c>
      <c r="M25" s="190">
        <f t="shared" si="3"/>
        <v>0</v>
      </c>
      <c r="N25" s="190">
        <f t="shared" si="3"/>
        <v>0</v>
      </c>
      <c r="O25" s="190">
        <f t="shared" si="3"/>
        <v>0</v>
      </c>
      <c r="P25" s="190">
        <f t="shared" si="3"/>
        <v>0</v>
      </c>
      <c r="Q25" s="190">
        <f t="shared" si="3"/>
        <v>0</v>
      </c>
      <c r="R25" s="190">
        <f t="shared" si="3"/>
        <v>0</v>
      </c>
      <c r="S25" s="190">
        <f t="shared" si="3"/>
        <v>0</v>
      </c>
      <c r="T25" s="129">
        <f t="shared" si="3"/>
        <v>0</v>
      </c>
      <c r="U25" s="190">
        <f t="shared" si="3"/>
        <v>0</v>
      </c>
      <c r="V25" s="129">
        <f t="shared" si="3"/>
        <v>0</v>
      </c>
      <c r="W25" s="191">
        <f t="shared" si="3"/>
        <v>5734</v>
      </c>
      <c r="X25" s="192">
        <f t="shared" si="3"/>
        <v>0</v>
      </c>
      <c r="Y25" s="191">
        <f t="shared" si="3"/>
        <v>3260</v>
      </c>
      <c r="Z25" s="63"/>
    </row>
    <row r="26" spans="1:26" ht="19.5" customHeight="1" thickBot="1" thickTop="1">
      <c r="A26" s="63"/>
      <c r="B26" s="193"/>
      <c r="C26" s="124"/>
      <c r="D26" s="194"/>
      <c r="E26" s="195" t="s">
        <v>22</v>
      </c>
      <c r="F26" s="196"/>
      <c r="G26" s="197"/>
      <c r="H26" s="198">
        <f aca="true" t="shared" si="4" ref="H26:V26">(H4+H25)</f>
        <v>3260</v>
      </c>
      <c r="I26" s="199">
        <f t="shared" si="4"/>
        <v>2474</v>
      </c>
      <c r="J26" s="199">
        <f t="shared" si="4"/>
        <v>0</v>
      </c>
      <c r="K26" s="199">
        <f t="shared" si="4"/>
        <v>0</v>
      </c>
      <c r="L26" s="199">
        <f t="shared" si="4"/>
        <v>0</v>
      </c>
      <c r="M26" s="199">
        <f t="shared" si="4"/>
        <v>0</v>
      </c>
      <c r="N26" s="199">
        <f t="shared" si="4"/>
        <v>0</v>
      </c>
      <c r="O26" s="199">
        <f t="shared" si="4"/>
        <v>0</v>
      </c>
      <c r="P26" s="199">
        <f t="shared" si="4"/>
        <v>0</v>
      </c>
      <c r="Q26" s="199">
        <f t="shared" si="4"/>
        <v>0</v>
      </c>
      <c r="R26" s="199">
        <f t="shared" si="4"/>
        <v>0</v>
      </c>
      <c r="S26" s="199">
        <f t="shared" si="4"/>
        <v>0</v>
      </c>
      <c r="T26" s="198">
        <f t="shared" si="4"/>
        <v>0</v>
      </c>
      <c r="U26" s="199">
        <f t="shared" si="4"/>
        <v>0</v>
      </c>
      <c r="V26" s="198">
        <f t="shared" si="4"/>
        <v>0</v>
      </c>
      <c r="W26" s="200">
        <f>IF('Terms of Use'!$L$34=0,(W4+W25),(W4+W25-W9-W17))</f>
        <v>5734</v>
      </c>
      <c r="X26" s="198">
        <f>(X4+X25)</f>
        <v>0</v>
      </c>
      <c r="Y26" s="200">
        <f>(Y4+Y25)</f>
        <v>3260</v>
      </c>
      <c r="Z26" s="63"/>
    </row>
    <row r="27" spans="1:26" ht="13.5" thickTop="1">
      <c r="A27" s="63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63"/>
    </row>
    <row r="28" spans="1:26" ht="6" customHeight="1">
      <c r="A28" s="63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63"/>
    </row>
    <row r="29" spans="1:26" ht="16.5" thickBot="1">
      <c r="A29" s="63"/>
      <c r="B29" s="111" t="str">
        <f>Income!B32</f>
        <v>PERIOD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1" t="str">
        <f>B29</f>
        <v>PERIOD</v>
      </c>
      <c r="Y29" s="116"/>
      <c r="Z29" s="63"/>
    </row>
    <row r="30" spans="1:26" ht="17.25" thickBot="1" thickTop="1">
      <c r="A30" s="63"/>
      <c r="B30" s="111">
        <f>Income!B33</f>
        <v>2</v>
      </c>
      <c r="C30" s="112" t="s">
        <v>12</v>
      </c>
      <c r="D30" s="113" t="str">
        <f>(Income!D33)</f>
        <v>Enter date</v>
      </c>
      <c r="E30" s="114" t="s">
        <v>62</v>
      </c>
      <c r="F30" s="115" t="str">
        <f>(Income!F33)</f>
        <v>Enter date</v>
      </c>
      <c r="G30" s="116"/>
      <c r="H30" s="117" t="str">
        <f>('Terms of Use'!$H$31)</f>
        <v>The Avenue School</v>
      </c>
      <c r="I30" s="118"/>
      <c r="J30" s="118"/>
      <c r="K30" s="119"/>
      <c r="L30" s="118"/>
      <c r="M30" s="118"/>
      <c r="N30" s="118"/>
      <c r="O30" s="120" t="str">
        <f>(Income!$P$2)</f>
        <v>ACCOUNT TITLE</v>
      </c>
      <c r="P30" s="121"/>
      <c r="Q30" s="122" t="s">
        <v>63</v>
      </c>
      <c r="R30" s="123"/>
      <c r="S30" s="123"/>
      <c r="T30" s="123"/>
      <c r="U30" s="123"/>
      <c r="V30" s="123"/>
      <c r="W30" s="123"/>
      <c r="X30" s="111">
        <f>B30</f>
        <v>2</v>
      </c>
      <c r="Y30" s="116"/>
      <c r="Z30" s="63"/>
    </row>
    <row r="31" spans="1:26" ht="13.5" thickTop="1">
      <c r="A31" s="63"/>
      <c r="B31" s="116"/>
      <c r="C31" s="112"/>
      <c r="D31" s="202"/>
      <c r="E31" s="116"/>
      <c r="F31" s="202"/>
      <c r="G31" s="116"/>
      <c r="H31" s="203"/>
      <c r="I31" s="124"/>
      <c r="J31" s="124"/>
      <c r="K31" s="125"/>
      <c r="L31" s="124"/>
      <c r="M31" s="124"/>
      <c r="N31" s="124"/>
      <c r="O31" s="124"/>
      <c r="P31" s="124"/>
      <c r="Q31" s="124"/>
      <c r="R31" s="124"/>
      <c r="S31" s="124"/>
      <c r="T31" s="204"/>
      <c r="U31" s="124"/>
      <c r="V31" s="205"/>
      <c r="W31" s="114"/>
      <c r="X31" s="116"/>
      <c r="Y31" s="116"/>
      <c r="Z31" s="63"/>
    </row>
    <row r="32" spans="1:26" ht="13.5" thickBot="1">
      <c r="A32" s="63"/>
      <c r="B32" s="116"/>
      <c r="C32" s="123"/>
      <c r="D32" s="123"/>
      <c r="E32" s="116"/>
      <c r="F32" s="114"/>
      <c r="G32" s="114"/>
      <c r="H32" s="124"/>
      <c r="I32" s="124"/>
      <c r="J32" s="124"/>
      <c r="K32" s="125"/>
      <c r="L32" s="124"/>
      <c r="M32" s="124"/>
      <c r="N32" s="124"/>
      <c r="O32" s="124"/>
      <c r="P32" s="124"/>
      <c r="Q32" s="124"/>
      <c r="R32" s="124"/>
      <c r="S32" s="124"/>
      <c r="T32" s="124"/>
      <c r="U32" s="116"/>
      <c r="V32" s="116"/>
      <c r="W32" s="114"/>
      <c r="X32" s="114"/>
      <c r="Y32" s="114"/>
      <c r="Z32" s="63"/>
    </row>
    <row r="33" spans="1:26" ht="19.5" customHeight="1" thickBot="1" thickTop="1">
      <c r="A33" s="63"/>
      <c r="B33" s="206" t="s">
        <v>57</v>
      </c>
      <c r="C33" s="207"/>
      <c r="D33" s="208">
        <f>(Income!$D$4)</f>
        <v>0</v>
      </c>
      <c r="E33" s="209" t="s">
        <v>13</v>
      </c>
      <c r="F33" s="210"/>
      <c r="G33" s="211"/>
      <c r="H33" s="212">
        <f aca="true" t="shared" si="5" ref="H33:Y33">(H26)</f>
        <v>3260</v>
      </c>
      <c r="I33" s="191">
        <f t="shared" si="5"/>
        <v>2474</v>
      </c>
      <c r="J33" s="191">
        <f t="shared" si="5"/>
        <v>0</v>
      </c>
      <c r="K33" s="191">
        <f t="shared" si="5"/>
        <v>0</v>
      </c>
      <c r="L33" s="191">
        <f aca="true" t="shared" si="6" ref="L33:Q33">(L26)</f>
        <v>0</v>
      </c>
      <c r="M33" s="191">
        <f t="shared" si="6"/>
        <v>0</v>
      </c>
      <c r="N33" s="191">
        <f t="shared" si="6"/>
        <v>0</v>
      </c>
      <c r="O33" s="191">
        <f t="shared" si="6"/>
        <v>0</v>
      </c>
      <c r="P33" s="191">
        <f t="shared" si="6"/>
        <v>0</v>
      </c>
      <c r="Q33" s="191">
        <f t="shared" si="6"/>
        <v>0</v>
      </c>
      <c r="R33" s="191">
        <f t="shared" si="5"/>
        <v>0</v>
      </c>
      <c r="S33" s="191">
        <f t="shared" si="5"/>
        <v>0</v>
      </c>
      <c r="T33" s="212">
        <f t="shared" si="5"/>
        <v>0</v>
      </c>
      <c r="U33" s="191">
        <f t="shared" si="5"/>
        <v>0</v>
      </c>
      <c r="V33" s="189">
        <f t="shared" si="5"/>
        <v>0</v>
      </c>
      <c r="W33" s="213">
        <f t="shared" si="5"/>
        <v>5734</v>
      </c>
      <c r="X33" s="212">
        <f t="shared" si="5"/>
        <v>0</v>
      </c>
      <c r="Y33" s="213">
        <f t="shared" si="5"/>
        <v>3260</v>
      </c>
      <c r="Z33" s="63"/>
    </row>
    <row r="34" spans="1:26" ht="13.5" thickTop="1">
      <c r="A34" s="63"/>
      <c r="B34" s="130" t="s">
        <v>3</v>
      </c>
      <c r="C34" s="131" t="s">
        <v>14</v>
      </c>
      <c r="D34" s="132" t="s">
        <v>15</v>
      </c>
      <c r="E34" s="132" t="s">
        <v>18</v>
      </c>
      <c r="F34" s="132" t="s">
        <v>5</v>
      </c>
      <c r="G34" s="131" t="s">
        <v>37</v>
      </c>
      <c r="H34" s="133"/>
      <c r="I34" s="133"/>
      <c r="J34" s="133"/>
      <c r="K34" s="134" t="s">
        <v>17</v>
      </c>
      <c r="L34" s="133"/>
      <c r="M34" s="133"/>
      <c r="N34" s="133"/>
      <c r="O34" s="133"/>
      <c r="P34" s="133"/>
      <c r="Q34" s="133"/>
      <c r="R34" s="133"/>
      <c r="S34" s="133"/>
      <c r="T34" s="133"/>
      <c r="U34" s="214"/>
      <c r="V34" s="214"/>
      <c r="W34" s="131" t="s">
        <v>16</v>
      </c>
      <c r="X34" s="136" t="s">
        <v>6</v>
      </c>
      <c r="Y34" s="131" t="s">
        <v>6</v>
      </c>
      <c r="Z34" s="63"/>
    </row>
    <row r="35" spans="1:26" ht="13.5" thickBot="1">
      <c r="A35" s="63"/>
      <c r="B35" s="137"/>
      <c r="C35" s="138"/>
      <c r="D35" s="139" t="s">
        <v>19</v>
      </c>
      <c r="E35" s="139" t="s">
        <v>20</v>
      </c>
      <c r="F35" s="139" t="s">
        <v>8</v>
      </c>
      <c r="G35" s="138" t="s">
        <v>8</v>
      </c>
      <c r="H35" s="215" t="str">
        <f aca="true" t="shared" si="7" ref="H35:V35">(H$6)</f>
        <v>Bude Trip</v>
      </c>
      <c r="I35" s="216" t="str">
        <f t="shared" si="7"/>
        <v>Swanage Trip</v>
      </c>
      <c r="J35" s="216" t="str">
        <f t="shared" si="7"/>
        <v>Uniform</v>
      </c>
      <c r="K35" s="216" t="str">
        <f t="shared" si="7"/>
        <v>misc.</v>
      </c>
      <c r="L35" s="216">
        <f t="shared" si="7"/>
        <v>5</v>
      </c>
      <c r="M35" s="216">
        <f t="shared" si="7"/>
        <v>6</v>
      </c>
      <c r="N35" s="216">
        <f t="shared" si="7"/>
        <v>7</v>
      </c>
      <c r="O35" s="216">
        <f t="shared" si="7"/>
        <v>8</v>
      </c>
      <c r="P35" s="216">
        <f t="shared" si="7"/>
        <v>9</v>
      </c>
      <c r="Q35" s="216">
        <f t="shared" si="7"/>
        <v>10</v>
      </c>
      <c r="R35" s="216">
        <f t="shared" si="7"/>
        <v>11</v>
      </c>
      <c r="S35" s="216">
        <f t="shared" si="7"/>
        <v>12</v>
      </c>
      <c r="T35" s="215">
        <f t="shared" si="7"/>
        <v>13</v>
      </c>
      <c r="U35" s="216">
        <f t="shared" si="7"/>
        <v>14</v>
      </c>
      <c r="V35" s="217">
        <f t="shared" si="7"/>
        <v>15</v>
      </c>
      <c r="W35" s="138" t="s">
        <v>18</v>
      </c>
      <c r="X35" s="141" t="s">
        <v>38</v>
      </c>
      <c r="Y35" s="138" t="s">
        <v>9</v>
      </c>
      <c r="Z35" s="63"/>
    </row>
    <row r="36" spans="1:26" ht="16.5" customHeight="1" thickTop="1">
      <c r="A36" s="63"/>
      <c r="B36" s="218"/>
      <c r="C36" s="219"/>
      <c r="D36" s="220"/>
      <c r="E36" s="220"/>
      <c r="F36" s="221">
        <f>SUM(F37:F39)</f>
        <v>0</v>
      </c>
      <c r="G36" s="222"/>
      <c r="H36" s="148" t="s">
        <v>84</v>
      </c>
      <c r="I36" s="148" t="s">
        <v>89</v>
      </c>
      <c r="J36" s="148" t="s">
        <v>90</v>
      </c>
      <c r="K36" s="148" t="s">
        <v>91</v>
      </c>
      <c r="L36" s="148" t="s">
        <v>92</v>
      </c>
      <c r="M36" s="148" t="s">
        <v>93</v>
      </c>
      <c r="N36" s="148" t="s">
        <v>94</v>
      </c>
      <c r="O36" s="148" t="s">
        <v>95</v>
      </c>
      <c r="P36" s="148" t="s">
        <v>96</v>
      </c>
      <c r="Q36" s="148" t="s">
        <v>97</v>
      </c>
      <c r="R36" s="148" t="s">
        <v>98</v>
      </c>
      <c r="S36" s="148" t="s">
        <v>99</v>
      </c>
      <c r="T36" s="148" t="s">
        <v>100</v>
      </c>
      <c r="U36" s="148" t="s">
        <v>101</v>
      </c>
      <c r="V36" s="149" t="s">
        <v>102</v>
      </c>
      <c r="W36" s="150"/>
      <c r="X36" s="125"/>
      <c r="Y36" s="150"/>
      <c r="Z36" s="63"/>
    </row>
    <row r="37" spans="1:26" ht="12.75">
      <c r="A37" s="63"/>
      <c r="B37" s="163"/>
      <c r="C37" s="223"/>
      <c r="D37" s="224"/>
      <c r="E37" s="225"/>
      <c r="F37" s="169">
        <v>0</v>
      </c>
      <c r="G37" s="167">
        <v>0</v>
      </c>
      <c r="H37" s="159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9"/>
      <c r="U37" s="158"/>
      <c r="V37" s="160"/>
      <c r="W37" s="161">
        <f>SUM(H37:V37)</f>
        <v>0</v>
      </c>
      <c r="X37" s="162">
        <f>IF(G37=1,W37*17.5%,0)</f>
        <v>0</v>
      </c>
      <c r="Y37" s="161">
        <f>IF(F37=1,(W37+X37),0)</f>
        <v>0</v>
      </c>
      <c r="Z37" s="63"/>
    </row>
    <row r="38" spans="1:26" ht="12.75">
      <c r="A38" s="63"/>
      <c r="B38" s="163"/>
      <c r="C38" s="164"/>
      <c r="D38" s="165"/>
      <c r="E38" s="166"/>
      <c r="F38" s="169">
        <v>0</v>
      </c>
      <c r="G38" s="167">
        <v>0</v>
      </c>
      <c r="H38" s="16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9"/>
      <c r="U38" s="158"/>
      <c r="V38" s="159"/>
      <c r="W38" s="161">
        <f>SUM(H38:V38)</f>
        <v>0</v>
      </c>
      <c r="X38" s="162">
        <f>IF(G38=1,W38*17.5%,0)</f>
        <v>0</v>
      </c>
      <c r="Y38" s="161">
        <f>IF(F38=1,(W38+X38),0)</f>
        <v>0</v>
      </c>
      <c r="Z38" s="63"/>
    </row>
    <row r="39" spans="1:26" ht="12.75">
      <c r="A39" s="63"/>
      <c r="B39" s="163"/>
      <c r="C39" s="164"/>
      <c r="D39" s="165"/>
      <c r="E39" s="166"/>
      <c r="F39" s="169">
        <v>0</v>
      </c>
      <c r="G39" s="167">
        <v>0</v>
      </c>
      <c r="H39" s="16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9"/>
      <c r="U39" s="158"/>
      <c r="V39" s="159"/>
      <c r="W39" s="161">
        <f>SUM(H39:V39)</f>
        <v>0</v>
      </c>
      <c r="X39" s="162">
        <f>IF(G39=1,W39*17.5%,0)</f>
        <v>0</v>
      </c>
      <c r="Y39" s="161">
        <f>IF(F39=1,(W39+X39),0)</f>
        <v>0</v>
      </c>
      <c r="Z39" s="63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</sheetData>
  <sheetProtection password="DD49" sheet="1" objects="1" scenarios="1"/>
  <conditionalFormatting sqref="F37:F39 F8:F23">
    <cfRule type="cellIs" priority="1" dxfId="0" operator="equal" stopIfTrue="1">
      <formula>1</formula>
    </cfRule>
  </conditionalFormatting>
  <dataValidations count="13">
    <dataValidation type="custom" allowBlank="1" showInputMessage="1" showErrorMessage="1" promptTitle="CELL AT WORK!" prompt="&#10;This cell is busy.  No user input is required." sqref="X24:Y26 W37:W39 Y37:Y39 D30 F30 H33:Y33 H25:V26 W8:W26 Y8:Y23 D2 F2">
      <formula1>"NO CHANGE ADVISED"</formula1>
    </dataValidation>
    <dataValidation allowBlank="1" showInputMessage="1" showErrorMessage="1" promptTitle="ENTER CATEGORY TITLE" prompt="&#10;Enter the expenditure category title here.&#10;&#10;Expenditure entries for this category can be entered in the cells below." sqref="H36:V36 H7:V7"/>
    <dataValidation type="date" operator="greaterThanOrEqual" allowBlank="1" showInputMessage="1" showErrorMessage="1" sqref="B38:B39 B8:B24">
      <formula1>36526</formula1>
    </dataValidation>
    <dataValidation type="whole" allowBlank="1" showInputMessage="1" showErrorMessage="1" promptTitle="ENTRY FIELD" prompt="&#10;Enter 1 here if this transaction contains VAT.  " sqref="G37:G39 G8:G23 G24">
      <formula1>0</formula1>
      <formula2>1</formula2>
    </dataValidation>
    <dataValidation type="whole" allowBlank="1" showInputMessage="1" showErrorMessage="1" promptTitle="ENTRY FIELD" prompt="&#10;Enter 1 here if this transaction appears on your bank statement.  " sqref="F37:F39 F8:F23">
      <formula1>0</formula1>
      <formula2>1</formula2>
    </dataValidation>
    <dataValidation type="decimal" operator="greaterThanOrEqual" allowBlank="1" showInputMessage="1" showErrorMessage="1" promptTitle="ENTRY FIELD" prompt="&#10;Make an expenditure entry for this category inclusive of VAT." sqref="H24:V24">
      <formula1>0</formula1>
    </dataValidation>
    <dataValidation type="custom" allowBlank="1" showInputMessage="1" showErrorMessage="1" promptTitle="CELL AT WORK!" prompt="&#10;No user input required." sqref="H30 H2">
      <formula1>"NO CHANGE ADVISED"</formula1>
    </dataValidation>
    <dataValidation type="custom" allowBlank="1" showInputMessage="1" showErrorMessage="1" sqref="D33 E25:G26 G36 D36:E36 B36 C4:D4 W5:Y7 H5:V5 C5:C6 F5:F6 G5:G7 B5:B7 D5:E7">
      <formula1>"NO CHANGE ADVISED"</formula1>
    </dataValidation>
    <dataValidation type="decimal" operator="greaterThanOrEqual" allowBlank="1" showInputMessage="1" showErrorMessage="1" promptTitle="ENTRY FIELD" prompt="&#10;Make an expenditure entry for this category exclusive of VAT." sqref="H37:V39 H8:V23">
      <formula1>0</formula1>
    </dataValidation>
    <dataValidation errorStyle="information" type="custom" operator="greaterThan" allowBlank="1" showInputMessage="1" showErrorMessage="1" promptTitle="CELL AT WORK!" prompt="&#10;This cell will calculate VAT on expenditure for you.  Manual input is possible to facilitate rounding and to enter VAT payments made to Customs &amp; Excise." errorTitle=" VAT ENTRY &amp; ROUNDING FIELD" error="&#10;Manual input is possible here to facilitate the rounding up or down of VAT on expenditure, and to make VAT payment entries to Customs &amp; Excise.&#10;&#10;If this is what you wish to do click 'OK'." sqref="X37:X39 X8:X23">
      <formula1>"ANY NUMBER"</formula1>
    </dataValidation>
    <dataValidation errorStyle="warning" type="custom" allowBlank="1" showInputMessage="1" showErrorMessage="1" promptTitle="CORRESPONDING CATEGORY" prompt="&#10;This cell corresponds with the same cell on the Income sheet.&#10;&#10;Expenditure entered in this column is compared with income for this category and displayed on the appropriate category sheet." errorTitle="BREAK LINK?" error="&#10;You are about to break the formula link with the Income sheet.&#10;&#10;Are you sure?" sqref="H35:V35 H6:V6">
      <formula1>"no change advised"</formula1>
    </dataValidation>
    <dataValidation type="date" operator="greaterThan" allowBlank="1" showInputMessage="1" showErrorMessage="1" sqref="B37">
      <formula1>1</formula1>
    </dataValidation>
    <dataValidation type="custom" allowBlank="1" showInputMessage="1" showErrorMessage="1" sqref="F24 F36 C36 F7 C7">
      <formula1>"NO CHANGE"</formula1>
    </dataValidation>
  </dataValidations>
  <hyperlinks>
    <hyperlink ref="H7" location="'Cat 1'!A1" tooltip="Go to Category1" display="Cat 1"/>
    <hyperlink ref="I7:V7" location="'Cat 2'!A1" tooltip="Go to Category 2" display="Cat 2"/>
    <hyperlink ref="J7" location="'Cat 3'!A1" tooltip="Go to Category 3" display="Cat 3"/>
    <hyperlink ref="K7" location="'Cat 4'!A1" tooltip="Go to Category 4" display="Cat 4"/>
    <hyperlink ref="L7" location="'Cat 5'!A1" tooltip="Go to Category 5" display="Cat 5"/>
    <hyperlink ref="M7" location="'Cat 6'!A1" tooltip="Go to Category 6" display="Cat 6"/>
    <hyperlink ref="N7" location="'Cat 7'!A1" tooltip="Go to Category 7" display="Cat 7"/>
    <hyperlink ref="O7" location="'Cat 8'!A1" tooltip="Go to Category 8" display="Cat 8"/>
    <hyperlink ref="P7" location="'Cat 9'!A1" tooltip="Go to Category 9" display="Cat 9"/>
    <hyperlink ref="Q7" location="'Cat 10'!A1" tooltip="Go to Category 10" display="Cat 10"/>
    <hyperlink ref="R7" location="'Cat 11'!A1" tooltip="Go to Category 11" display="Cat 11"/>
    <hyperlink ref="S7" location="'Cat 12'!A1" tooltip="Go to Category 12" display="Cat 12"/>
    <hyperlink ref="T7" location="'Cat 13'!A1" tooltip="Go to Category 13" display="Cat 13"/>
    <hyperlink ref="U7" location="'Cat 14'!A1" tooltip="Go to Category 14" display="Cat 14"/>
    <hyperlink ref="V7" location="'Cat 15'!A1" tooltip="Go to Category 15" display="Cat 15"/>
    <hyperlink ref="H36" location="'Cat 1'!A1" tooltip="Go to Category1" display="Cat 1"/>
    <hyperlink ref="I36:V36" location="'Cat 2'!A1" tooltip="Go to Category 2" display="Cat 2"/>
    <hyperlink ref="J36" location="'Cat 3'!A1" tooltip="Go to Category 3" display="Cat 3"/>
    <hyperlink ref="K36" location="'Cat 4'!A1" tooltip="Go to Category 4" display="Cat 4"/>
    <hyperlink ref="L36" location="'Cat 5'!A1" tooltip="Go to Category 5" display="Cat 5"/>
    <hyperlink ref="M36" location="'Cat 6'!A1" tooltip="Go to Category 6" display="Cat 6"/>
    <hyperlink ref="N36" location="'Cat 7'!A1" tooltip="Go to Category 7" display="Cat 7"/>
    <hyperlink ref="O36" location="'Cat 8'!A1" tooltip="Go to Category 8" display="Cat 8"/>
    <hyperlink ref="P36" location="'Cat 9'!A1" tooltip="Go to Category 9" display="Cat 9"/>
    <hyperlink ref="Q36" location="'Cat 10'!A1" tooltip="Go to Category 10" display="Cat 10"/>
    <hyperlink ref="R36" location="'Cat 11'!A1" tooltip="Go to Category 11" display="Cat 11"/>
    <hyperlink ref="S36" location="'Cat 12'!A1" tooltip="Go to Category 12" display="Cat 12"/>
    <hyperlink ref="T36" location="'Cat 13'!A1" tooltip="Go to Category 13" display="Cat 13"/>
    <hyperlink ref="U36" location="'Cat 14'!A1" tooltip="Go to Category 14" display="Cat 14"/>
    <hyperlink ref="V36" location="'Cat 15'!A1" tooltip="Go to Category 15" display="Cat 15"/>
  </hyperlinks>
  <printOptions horizontalCentered="1"/>
  <pageMargins left="0.11811023622047245" right="0.11811023622047245" top="1.1811023622047245" bottom="0.1968503937007874" header="0.1968503937007874" footer="0.7874015748031497"/>
  <pageSetup blackAndWhite="1" fitToHeight="1" fitToWidth="1" horizontalDpi="300" verticalDpi="300" orientation="landscape" paperSize="9" scale="49" r:id="rId3"/>
  <headerFooter alignWithMargins="0">
    <oddHeader>&amp;R&amp;8School Financial management simplified.</oddHeader>
    <oddFooter>&amp;LPrinted: &amp;D&amp;R&amp;8Copyright c. 2001 EXCEL'ED.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G40"/>
  <sheetViews>
    <sheetView showGridLines="0" showRowColHeaders="0" zoomScale="85" zoomScaleNormal="85" workbookViewId="0" topLeftCell="A1">
      <pane ySplit="1" topLeftCell="BM2" activePane="bottomLeft" state="frozen"/>
      <selection pane="topLeft" activeCell="A1" sqref="A1"/>
      <selection pane="bottomLeft" activeCell="M6" sqref="M6"/>
    </sheetView>
  </sheetViews>
  <sheetFormatPr defaultColWidth="9.140625" defaultRowHeight="12.75" zeroHeight="1"/>
  <cols>
    <col min="1" max="1" width="4.7109375" style="2" customWidth="1"/>
    <col min="2" max="3" width="0.85546875" style="2" customWidth="1"/>
    <col min="4" max="4" width="8.8515625" style="2" customWidth="1"/>
    <col min="5" max="6" width="10.7109375" style="2" customWidth="1"/>
    <col min="7" max="7" width="14.421875" style="2" customWidth="1"/>
    <col min="8" max="8" width="12.7109375" style="2" customWidth="1"/>
    <col min="9" max="9" width="1.28515625" style="2" customWidth="1"/>
    <col min="10" max="10" width="12.7109375" style="2" customWidth="1"/>
    <col min="11" max="11" width="12.8515625" style="2" customWidth="1"/>
    <col min="12" max="12" width="1.28515625" style="2" customWidth="1"/>
    <col min="13" max="13" width="14.57421875" style="2" customWidth="1"/>
    <col min="14" max="15" width="1.7109375" style="2" customWidth="1"/>
    <col min="16" max="16" width="2.57421875" style="2" customWidth="1"/>
    <col min="17" max="17" width="3.57421875" style="2" customWidth="1"/>
    <col min="18" max="18" width="12.7109375" style="2" customWidth="1"/>
    <col min="19" max="19" width="6.57421875" style="2" customWidth="1"/>
    <col min="20" max="20" width="13.7109375" style="2" customWidth="1"/>
    <col min="21" max="21" width="4.7109375" style="2" customWidth="1"/>
    <col min="22" max="22" width="1.7109375" style="2" customWidth="1"/>
    <col min="23" max="23" width="4.7109375" style="2" customWidth="1"/>
    <col min="24" max="24" width="12.7109375" style="2" customWidth="1"/>
    <col min="25" max="25" width="6.7109375" style="2" customWidth="1"/>
    <col min="26" max="26" width="13.57421875" style="2" customWidth="1"/>
    <col min="27" max="27" width="6.57421875" style="2" customWidth="1"/>
    <col min="28" max="28" width="1.7109375" style="2" customWidth="1"/>
    <col min="29" max="16384" width="0" style="2" hidden="1" customWidth="1"/>
  </cols>
  <sheetData>
    <row r="1" spans="1:33" ht="28.5" customHeight="1">
      <c r="A1" s="3"/>
      <c r="B1" s="3"/>
      <c r="C1" s="3"/>
      <c r="D1" s="3"/>
      <c r="E1" s="3"/>
      <c r="F1" s="3"/>
      <c r="G1" s="3"/>
      <c r="H1" s="227" t="s">
        <v>73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1"/>
      <c r="AE1" s="1"/>
      <c r="AF1" s="1"/>
      <c r="AG1" s="1"/>
    </row>
    <row r="2" spans="1:33" ht="21" customHeight="1" thickBot="1">
      <c r="A2" s="1"/>
      <c r="B2" s="1"/>
      <c r="C2" s="4"/>
      <c r="D2" s="228" t="str">
        <f>Income!B2</f>
        <v>PERIOD</v>
      </c>
      <c r="E2" s="229"/>
      <c r="F2" s="230" t="str">
        <f>(Income!H2)</f>
        <v>The Avenue School</v>
      </c>
      <c r="G2" s="231"/>
      <c r="H2" s="231"/>
      <c r="I2" s="231"/>
      <c r="J2" s="231"/>
      <c r="K2" s="231"/>
      <c r="L2" s="231"/>
      <c r="M2" s="232" t="s">
        <v>35</v>
      </c>
      <c r="N2" s="233"/>
      <c r="O2" s="234"/>
      <c r="P2" s="234"/>
      <c r="Q2" s="235"/>
      <c r="R2" s="236" t="s">
        <v>57</v>
      </c>
      <c r="S2" s="237"/>
      <c r="T2" s="238">
        <f>(Income!$D$4)</f>
        <v>0</v>
      </c>
      <c r="U2" s="239"/>
      <c r="V2" s="239"/>
      <c r="W2" s="239"/>
      <c r="X2" s="239"/>
      <c r="Y2" s="234"/>
      <c r="Z2" s="234"/>
      <c r="AA2" s="234"/>
      <c r="AB2" s="1"/>
      <c r="AC2" s="1"/>
      <c r="AD2" s="1"/>
      <c r="AE2" s="1"/>
      <c r="AF2" s="1"/>
      <c r="AG2" s="1"/>
    </row>
    <row r="3" spans="1:33" ht="18" thickBot="1" thickTop="1">
      <c r="A3" s="1"/>
      <c r="B3" s="1"/>
      <c r="C3" s="4"/>
      <c r="D3" s="228">
        <f>Income!B3</f>
        <v>1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1"/>
      <c r="AC3" s="1"/>
      <c r="AD3" s="1"/>
      <c r="AE3" s="1"/>
      <c r="AF3" s="1"/>
      <c r="AG3" s="1"/>
    </row>
    <row r="4" spans="1:33" ht="18" customHeight="1" thickBot="1" thickTop="1">
      <c r="A4" s="1"/>
      <c r="B4" s="1"/>
      <c r="C4" s="6"/>
      <c r="D4" s="240"/>
      <c r="E4" s="241" t="s">
        <v>23</v>
      </c>
      <c r="F4" s="240"/>
      <c r="G4" s="240"/>
      <c r="H4" s="240"/>
      <c r="I4" s="240"/>
      <c r="J4" s="242" t="str">
        <f>(Income!D2)</f>
        <v>Enter Date</v>
      </c>
      <c r="K4" s="243" t="s">
        <v>1</v>
      </c>
      <c r="L4" s="244"/>
      <c r="M4" s="242" t="str">
        <f>(Income!F2)</f>
        <v>Enter Date</v>
      </c>
      <c r="N4" s="245"/>
      <c r="O4" s="234"/>
      <c r="P4" s="234"/>
      <c r="Q4" s="234"/>
      <c r="R4" s="234"/>
      <c r="S4" s="234"/>
      <c r="T4" s="239" t="str">
        <f>(Income!$P$2)</f>
        <v>ACCOUNT TITLE</v>
      </c>
      <c r="U4" s="239"/>
      <c r="V4" s="239"/>
      <c r="W4" s="239"/>
      <c r="X4" s="239"/>
      <c r="Y4" s="234"/>
      <c r="Z4" s="234"/>
      <c r="AA4" s="234"/>
      <c r="AB4" s="1"/>
      <c r="AC4" s="1"/>
      <c r="AD4" s="1"/>
      <c r="AE4" s="1"/>
      <c r="AF4" s="1"/>
      <c r="AG4" s="1"/>
    </row>
    <row r="5" spans="1:33" ht="17.25" thickTop="1">
      <c r="A5" s="1"/>
      <c r="B5" s="1"/>
      <c r="C5" s="7"/>
      <c r="D5" s="229"/>
      <c r="E5" s="229"/>
      <c r="F5" s="229"/>
      <c r="G5" s="229"/>
      <c r="H5" s="229"/>
      <c r="I5" s="229"/>
      <c r="J5" s="229"/>
      <c r="K5" s="229"/>
      <c r="L5" s="229"/>
      <c r="M5" s="246"/>
      <c r="N5" s="247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1"/>
      <c r="AC5" s="1"/>
      <c r="AD5" s="1"/>
      <c r="AE5" s="1"/>
      <c r="AF5" s="1"/>
      <c r="AG5" s="1"/>
    </row>
    <row r="6" spans="1:33" ht="18" customHeight="1">
      <c r="A6" s="1"/>
      <c r="B6" s="1"/>
      <c r="C6" s="7"/>
      <c r="D6" s="248" t="s">
        <v>45</v>
      </c>
      <c r="E6" s="229"/>
      <c r="F6" s="229"/>
      <c r="G6" s="249">
        <v>1032.12</v>
      </c>
      <c r="H6" s="248" t="s">
        <v>46</v>
      </c>
      <c r="I6" s="250"/>
      <c r="J6" s="229"/>
      <c r="K6" s="229"/>
      <c r="L6" s="229"/>
      <c r="M6" s="249">
        <v>1032.12</v>
      </c>
      <c r="N6" s="247"/>
      <c r="O6" s="234"/>
      <c r="P6" s="234"/>
      <c r="Q6" s="234"/>
      <c r="R6" s="234"/>
      <c r="S6" s="234"/>
      <c r="T6" s="239" t="s">
        <v>39</v>
      </c>
      <c r="U6" s="234"/>
      <c r="V6" s="234"/>
      <c r="W6" s="234"/>
      <c r="X6" s="234"/>
      <c r="Y6" s="234"/>
      <c r="Z6" s="234"/>
      <c r="AA6" s="234"/>
      <c r="AB6" s="1"/>
      <c r="AC6" s="1"/>
      <c r="AD6" s="1"/>
      <c r="AE6" s="1"/>
      <c r="AF6" s="1"/>
      <c r="AG6" s="1"/>
    </row>
    <row r="7" spans="1:33" ht="13.5" customHeight="1" thickBot="1">
      <c r="A7" s="1"/>
      <c r="B7" s="1"/>
      <c r="C7" s="8"/>
      <c r="D7" s="231"/>
      <c r="E7" s="231"/>
      <c r="F7" s="231"/>
      <c r="G7" s="231"/>
      <c r="H7" s="231"/>
      <c r="I7" s="251"/>
      <c r="J7" s="251"/>
      <c r="K7" s="231"/>
      <c r="L7" s="231"/>
      <c r="M7" s="252"/>
      <c r="N7" s="233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1"/>
      <c r="AC7" s="1"/>
      <c r="AD7" s="1"/>
      <c r="AE7" s="1"/>
      <c r="AF7" s="1"/>
      <c r="AG7" s="1"/>
    </row>
    <row r="8" spans="1:33" ht="17.25" thickTop="1">
      <c r="A8" s="1"/>
      <c r="B8" s="1"/>
      <c r="C8" s="7"/>
      <c r="D8" s="229"/>
      <c r="E8" s="229"/>
      <c r="F8" s="229"/>
      <c r="G8" s="229"/>
      <c r="H8" s="229"/>
      <c r="I8" s="247"/>
      <c r="J8" s="229"/>
      <c r="K8" s="229"/>
      <c r="L8" s="229"/>
      <c r="M8" s="229"/>
      <c r="N8" s="247"/>
      <c r="O8" s="234"/>
      <c r="P8" s="234"/>
      <c r="Q8" s="253"/>
      <c r="R8" s="254"/>
      <c r="S8" s="254"/>
      <c r="T8" s="254"/>
      <c r="U8" s="254"/>
      <c r="V8" s="254"/>
      <c r="W8" s="254"/>
      <c r="X8" s="254"/>
      <c r="Y8" s="254"/>
      <c r="Z8" s="254"/>
      <c r="AA8" s="255"/>
      <c r="AB8" s="1"/>
      <c r="AC8" s="1"/>
      <c r="AD8" s="1"/>
      <c r="AE8" s="1"/>
      <c r="AF8" s="1"/>
      <c r="AG8" s="1"/>
    </row>
    <row r="9" spans="1:33" ht="18" customHeight="1">
      <c r="A9" s="1"/>
      <c r="B9" s="1"/>
      <c r="C9" s="7"/>
      <c r="D9" s="229"/>
      <c r="E9" s="229"/>
      <c r="F9" s="229"/>
      <c r="G9" s="229"/>
      <c r="H9" s="256" t="s">
        <v>26</v>
      </c>
      <c r="I9" s="257"/>
      <c r="J9" s="229"/>
      <c r="K9" s="256" t="s">
        <v>27</v>
      </c>
      <c r="L9" s="246"/>
      <c r="M9" s="229"/>
      <c r="N9" s="247"/>
      <c r="O9" s="234"/>
      <c r="P9" s="234"/>
      <c r="Q9" s="258"/>
      <c r="R9" s="259"/>
      <c r="S9" s="259"/>
      <c r="T9" s="260" t="str">
        <f>(J4)</f>
        <v>Enter Date</v>
      </c>
      <c r="U9" s="261"/>
      <c r="V9" s="262" t="s">
        <v>1</v>
      </c>
      <c r="W9" s="260"/>
      <c r="X9" s="260" t="str">
        <f>(M4)</f>
        <v>Enter Date</v>
      </c>
      <c r="Y9" s="259"/>
      <c r="Z9" s="263"/>
      <c r="AA9" s="264"/>
      <c r="AB9" s="1"/>
      <c r="AC9" s="1"/>
      <c r="AD9" s="1"/>
      <c r="AE9" s="1"/>
      <c r="AF9" s="1"/>
      <c r="AG9" s="1"/>
    </row>
    <row r="10" spans="1:33" ht="18" customHeight="1">
      <c r="A10" s="1"/>
      <c r="B10" s="1"/>
      <c r="C10" s="7"/>
      <c r="D10" s="229"/>
      <c r="E10" s="229"/>
      <c r="F10" s="229"/>
      <c r="G10" s="229"/>
      <c r="H10" s="229"/>
      <c r="I10" s="247"/>
      <c r="J10" s="229"/>
      <c r="K10" s="229"/>
      <c r="L10" s="229"/>
      <c r="M10" s="229"/>
      <c r="N10" s="265">
        <f>IF('Terms of Use'!$Z$67=0,"COPYRIGHT BREACH!… DOCUMENT WILL NOT CALCULATE ACCURATELY.",0)</f>
        <v>0</v>
      </c>
      <c r="O10" s="234"/>
      <c r="P10" s="234"/>
      <c r="Q10" s="266"/>
      <c r="R10" s="234"/>
      <c r="S10" s="234"/>
      <c r="T10" s="267"/>
      <c r="U10" s="267"/>
      <c r="V10" s="268"/>
      <c r="W10" s="267"/>
      <c r="X10" s="267"/>
      <c r="Y10" s="234"/>
      <c r="Z10" s="234"/>
      <c r="AA10" s="269"/>
      <c r="AB10" s="1"/>
      <c r="AC10" s="1"/>
      <c r="AD10" s="1"/>
      <c r="AE10" s="1"/>
      <c r="AF10" s="1"/>
      <c r="AG10" s="1"/>
    </row>
    <row r="11" spans="1:33" ht="18" customHeight="1">
      <c r="A11" s="1"/>
      <c r="B11" s="1"/>
      <c r="C11" s="7"/>
      <c r="D11" s="229"/>
      <c r="E11" s="229"/>
      <c r="F11" s="270" t="s">
        <v>28</v>
      </c>
      <c r="G11" s="229"/>
      <c r="H11" s="229"/>
      <c r="I11" s="247"/>
      <c r="J11" s="229"/>
      <c r="K11" s="229"/>
      <c r="L11" s="229"/>
      <c r="M11" s="229"/>
      <c r="N11" s="247"/>
      <c r="O11" s="234"/>
      <c r="P11" s="234"/>
      <c r="Q11" s="266"/>
      <c r="R11" s="234"/>
      <c r="S11" s="271" t="s">
        <v>40</v>
      </c>
      <c r="T11" s="234"/>
      <c r="U11" s="234"/>
      <c r="V11" s="272"/>
      <c r="W11" s="234"/>
      <c r="X11" s="234"/>
      <c r="Y11" s="271" t="s">
        <v>41</v>
      </c>
      <c r="Z11" s="234"/>
      <c r="AA11" s="247"/>
      <c r="AB11" s="1"/>
      <c r="AC11" s="1"/>
      <c r="AD11" s="1"/>
      <c r="AE11" s="1"/>
      <c r="AF11" s="1"/>
      <c r="AG11" s="1"/>
    </row>
    <row r="12" spans="1:33" ht="18" customHeight="1">
      <c r="A12" s="1"/>
      <c r="B12" s="1"/>
      <c r="C12" s="7"/>
      <c r="D12" s="229"/>
      <c r="E12" s="229"/>
      <c r="F12" s="246" t="s">
        <v>29</v>
      </c>
      <c r="G12" s="250"/>
      <c r="H12" s="273">
        <f>(Income!W28+Income!X28)</f>
        <v>6113.21</v>
      </c>
      <c r="I12" s="274"/>
      <c r="J12" s="229"/>
      <c r="K12" s="273">
        <f>(Expenditure!W25+Expenditure!X25)</f>
        <v>5734</v>
      </c>
      <c r="L12" s="250"/>
      <c r="M12" s="229"/>
      <c r="N12" s="265"/>
      <c r="O12" s="234"/>
      <c r="P12" s="234"/>
      <c r="Q12" s="266"/>
      <c r="R12" s="234"/>
      <c r="S12" s="234"/>
      <c r="T12" s="234"/>
      <c r="U12" s="234"/>
      <c r="V12" s="272"/>
      <c r="W12" s="234"/>
      <c r="X12" s="234"/>
      <c r="Y12" s="234"/>
      <c r="Z12" s="234"/>
      <c r="AA12" s="247"/>
      <c r="AB12" s="1"/>
      <c r="AC12" s="1"/>
      <c r="AD12" s="1"/>
      <c r="AE12" s="1"/>
      <c r="AF12" s="1"/>
      <c r="AG12" s="1"/>
    </row>
    <row r="13" spans="1:33" ht="18" customHeight="1">
      <c r="A13" s="1"/>
      <c r="B13" s="1"/>
      <c r="C13" s="7"/>
      <c r="D13" s="229"/>
      <c r="E13" s="229"/>
      <c r="F13" s="229"/>
      <c r="G13" s="250"/>
      <c r="H13" s="250"/>
      <c r="I13" s="274"/>
      <c r="J13" s="229"/>
      <c r="K13" s="250"/>
      <c r="L13" s="250"/>
      <c r="M13" s="229"/>
      <c r="N13" s="247"/>
      <c r="O13" s="234"/>
      <c r="P13" s="234"/>
      <c r="Q13" s="266"/>
      <c r="R13" s="275" t="s">
        <v>42</v>
      </c>
      <c r="S13" s="234"/>
      <c r="T13" s="275" t="s">
        <v>43</v>
      </c>
      <c r="U13" s="275"/>
      <c r="V13" s="276"/>
      <c r="W13" s="234"/>
      <c r="X13" s="275" t="s">
        <v>42</v>
      </c>
      <c r="Y13" s="234"/>
      <c r="Z13" s="275" t="s">
        <v>43</v>
      </c>
      <c r="AA13" s="277"/>
      <c r="AB13" s="1"/>
      <c r="AC13" s="1"/>
      <c r="AD13" s="1"/>
      <c r="AE13" s="1"/>
      <c r="AF13" s="1"/>
      <c r="AG13" s="1"/>
    </row>
    <row r="14" spans="1:33" ht="18" customHeight="1">
      <c r="A14" s="1"/>
      <c r="B14" s="1"/>
      <c r="C14" s="7"/>
      <c r="D14" s="229"/>
      <c r="E14" s="229"/>
      <c r="F14" s="229"/>
      <c r="G14" s="229"/>
      <c r="H14" s="229"/>
      <c r="I14" s="247"/>
      <c r="J14" s="229"/>
      <c r="K14" s="229"/>
      <c r="L14" s="229"/>
      <c r="M14" s="229"/>
      <c r="N14" s="247"/>
      <c r="O14" s="234"/>
      <c r="P14" s="234"/>
      <c r="Q14" s="266"/>
      <c r="R14" s="278"/>
      <c r="S14" s="234"/>
      <c r="T14" s="279"/>
      <c r="U14" s="279"/>
      <c r="V14" s="280"/>
      <c r="W14" s="279"/>
      <c r="X14" s="279"/>
      <c r="Y14" s="234"/>
      <c r="Z14" s="281"/>
      <c r="AA14" s="247"/>
      <c r="AB14" s="1"/>
      <c r="AC14" s="1"/>
      <c r="AD14" s="1"/>
      <c r="AE14" s="1"/>
      <c r="AF14" s="1"/>
      <c r="AG14" s="1"/>
    </row>
    <row r="15" spans="1:33" ht="18" customHeight="1">
      <c r="A15" s="1"/>
      <c r="B15" s="1"/>
      <c r="C15" s="7"/>
      <c r="D15" s="229"/>
      <c r="E15" s="229"/>
      <c r="F15" s="270" t="s">
        <v>30</v>
      </c>
      <c r="G15" s="229"/>
      <c r="H15" s="229"/>
      <c r="I15" s="274"/>
      <c r="J15" s="229"/>
      <c r="K15" s="229"/>
      <c r="L15" s="250"/>
      <c r="M15" s="229"/>
      <c r="N15" s="247"/>
      <c r="O15" s="234"/>
      <c r="P15" s="234"/>
      <c r="Q15" s="266"/>
      <c r="R15" s="282">
        <f>(Income!X28)</f>
        <v>0</v>
      </c>
      <c r="S15" s="234"/>
      <c r="T15" s="282">
        <f>(R15)</f>
        <v>0</v>
      </c>
      <c r="U15" s="282"/>
      <c r="V15" s="283"/>
      <c r="W15" s="234"/>
      <c r="X15" s="282">
        <f>(Expenditure!X25)</f>
        <v>0</v>
      </c>
      <c r="Y15" s="234"/>
      <c r="Z15" s="282">
        <f>(X15)</f>
        <v>0</v>
      </c>
      <c r="AA15" s="247"/>
      <c r="AB15" s="1"/>
      <c r="AC15" s="1"/>
      <c r="AD15" s="1"/>
      <c r="AE15" s="1"/>
      <c r="AF15" s="1"/>
      <c r="AG15" s="1"/>
    </row>
    <row r="16" spans="1:33" ht="18" customHeight="1">
      <c r="A16" s="1"/>
      <c r="B16" s="1"/>
      <c r="C16" s="7"/>
      <c r="D16" s="229"/>
      <c r="E16" s="229"/>
      <c r="F16" s="246" t="s">
        <v>29</v>
      </c>
      <c r="G16" s="229"/>
      <c r="H16" s="273">
        <f>(Income!Y28)</f>
        <v>4879.83</v>
      </c>
      <c r="I16" s="247"/>
      <c r="J16" s="229"/>
      <c r="K16" s="273">
        <f>(Expenditure!Y25)</f>
        <v>3260</v>
      </c>
      <c r="L16" s="229"/>
      <c r="M16" s="229"/>
      <c r="N16" s="247"/>
      <c r="O16" s="234"/>
      <c r="P16" s="234"/>
      <c r="Q16" s="266"/>
      <c r="R16" s="234"/>
      <c r="S16" s="234"/>
      <c r="T16" s="234"/>
      <c r="U16" s="234"/>
      <c r="V16" s="272"/>
      <c r="W16" s="234"/>
      <c r="X16" s="234"/>
      <c r="Y16" s="284"/>
      <c r="Z16" s="234"/>
      <c r="AA16" s="247"/>
      <c r="AB16" s="1"/>
      <c r="AC16" s="1"/>
      <c r="AD16" s="1"/>
      <c r="AE16" s="1"/>
      <c r="AF16" s="1"/>
      <c r="AG16" s="1"/>
    </row>
    <row r="17" spans="1:33" ht="10.5" customHeight="1" thickBot="1">
      <c r="A17" s="1"/>
      <c r="B17" s="1"/>
      <c r="C17" s="8"/>
      <c r="D17" s="231"/>
      <c r="E17" s="231"/>
      <c r="F17" s="285"/>
      <c r="G17" s="231"/>
      <c r="H17" s="286"/>
      <c r="I17" s="233"/>
      <c r="J17" s="231"/>
      <c r="K17" s="286"/>
      <c r="L17" s="231"/>
      <c r="M17" s="231"/>
      <c r="N17" s="233"/>
      <c r="O17" s="234"/>
      <c r="P17" s="234"/>
      <c r="Q17" s="287"/>
      <c r="R17" s="231"/>
      <c r="S17" s="231"/>
      <c r="T17" s="231"/>
      <c r="U17" s="231"/>
      <c r="V17" s="288"/>
      <c r="W17" s="231"/>
      <c r="X17" s="231"/>
      <c r="Y17" s="231"/>
      <c r="Z17" s="231"/>
      <c r="AA17" s="233"/>
      <c r="AB17" s="1"/>
      <c r="AC17" s="1"/>
      <c r="AD17" s="1"/>
      <c r="AE17" s="1"/>
      <c r="AF17" s="1"/>
      <c r="AG17" s="1"/>
    </row>
    <row r="18" spans="1:33" ht="18" customHeight="1" thickTop="1">
      <c r="A18" s="1"/>
      <c r="B18" s="1"/>
      <c r="C18" s="7"/>
      <c r="D18" s="229"/>
      <c r="E18" s="229"/>
      <c r="F18" s="289"/>
      <c r="G18" s="229"/>
      <c r="H18" s="273"/>
      <c r="I18" s="229"/>
      <c r="J18" s="229"/>
      <c r="K18" s="273"/>
      <c r="L18" s="229"/>
      <c r="M18" s="229"/>
      <c r="N18" s="247"/>
      <c r="O18" s="234"/>
      <c r="P18" s="234"/>
      <c r="Q18" s="266"/>
      <c r="R18" s="234"/>
      <c r="S18" s="234"/>
      <c r="T18" s="234"/>
      <c r="U18" s="234"/>
      <c r="V18" s="234"/>
      <c r="W18" s="234"/>
      <c r="X18" s="234"/>
      <c r="Y18" s="234"/>
      <c r="Z18" s="234"/>
      <c r="AA18" s="247"/>
      <c r="AB18" s="1"/>
      <c r="AC18" s="1"/>
      <c r="AD18" s="1"/>
      <c r="AE18" s="1"/>
      <c r="AF18" s="1"/>
      <c r="AG18" s="1"/>
    </row>
    <row r="19" spans="1:33" ht="18" customHeight="1">
      <c r="A19" s="1"/>
      <c r="B19" s="1"/>
      <c r="C19" s="7"/>
      <c r="D19" s="229"/>
      <c r="E19" s="290" t="s">
        <v>31</v>
      </c>
      <c r="F19" s="289"/>
      <c r="G19" s="229"/>
      <c r="H19" s="273"/>
      <c r="I19" s="229"/>
      <c r="J19" s="291">
        <f>(M6+H12-K12)</f>
        <v>1411.33</v>
      </c>
      <c r="K19" s="273"/>
      <c r="L19" s="229"/>
      <c r="M19" s="229"/>
      <c r="N19" s="247"/>
      <c r="O19" s="234"/>
      <c r="P19" s="234"/>
      <c r="Q19" s="266"/>
      <c r="R19" s="278" t="s">
        <v>56</v>
      </c>
      <c r="S19" s="234"/>
      <c r="T19" s="234"/>
      <c r="U19" s="234"/>
      <c r="V19" s="234"/>
      <c r="W19" s="234"/>
      <c r="X19" s="234"/>
      <c r="Y19" s="292"/>
      <c r="Z19" s="293">
        <f>(X15-R15)</f>
        <v>0</v>
      </c>
      <c r="AA19" s="247"/>
      <c r="AB19" s="1"/>
      <c r="AC19" s="1"/>
      <c r="AD19" s="1"/>
      <c r="AE19" s="1"/>
      <c r="AF19" s="1"/>
      <c r="AG19" s="1"/>
    </row>
    <row r="20" spans="1:33" ht="18" customHeight="1" thickBot="1">
      <c r="A20" s="1"/>
      <c r="B20" s="1"/>
      <c r="C20" s="8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3"/>
      <c r="O20" s="234"/>
      <c r="P20" s="234"/>
      <c r="Q20" s="287"/>
      <c r="R20" s="294"/>
      <c r="S20" s="231"/>
      <c r="T20" s="231"/>
      <c r="U20" s="231"/>
      <c r="V20" s="231"/>
      <c r="W20" s="231"/>
      <c r="X20" s="231"/>
      <c r="Y20" s="231"/>
      <c r="Z20" s="231"/>
      <c r="AA20" s="233"/>
      <c r="AB20" s="1"/>
      <c r="AC20" s="1"/>
      <c r="AD20" s="1"/>
      <c r="AE20" s="1"/>
      <c r="AF20" s="1"/>
      <c r="AG20" s="1"/>
    </row>
    <row r="21" spans="1:33" ht="18" customHeight="1" thickTop="1">
      <c r="A21" s="1"/>
      <c r="B21" s="1"/>
      <c r="C21" s="7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47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1"/>
      <c r="AC21" s="1"/>
      <c r="AD21" s="1"/>
      <c r="AE21" s="1"/>
      <c r="AF21" s="1"/>
      <c r="AG21" s="1"/>
    </row>
    <row r="22" spans="1:33" ht="18" customHeight="1" thickBot="1">
      <c r="A22" s="1"/>
      <c r="B22" s="1"/>
      <c r="C22" s="7"/>
      <c r="D22" s="290"/>
      <c r="E22" s="229"/>
      <c r="F22" s="295" t="s">
        <v>44</v>
      </c>
      <c r="G22" s="271" t="s">
        <v>32</v>
      </c>
      <c r="H22" s="296" t="str">
        <f>(M4)</f>
        <v>Enter Date</v>
      </c>
      <c r="I22" s="229"/>
      <c r="J22" s="297">
        <f>IF('Terms of Use'!$L$34=0,(G6+H16-K16),(G6+H16-K16+R15))</f>
        <v>2651.95</v>
      </c>
      <c r="K22" s="229"/>
      <c r="L22" s="229"/>
      <c r="M22" s="229"/>
      <c r="N22" s="247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1"/>
      <c r="AC22" s="1"/>
      <c r="AD22" s="1"/>
      <c r="AE22" s="1"/>
      <c r="AF22" s="1"/>
      <c r="AG22" s="1"/>
    </row>
    <row r="23" spans="1:33" ht="18" customHeight="1" thickTop="1">
      <c r="A23" s="1"/>
      <c r="B23" s="1"/>
      <c r="C23" s="7"/>
      <c r="D23" s="229"/>
      <c r="E23" s="298" t="s">
        <v>33</v>
      </c>
      <c r="F23" s="229"/>
      <c r="G23" s="229"/>
      <c r="H23" s="229"/>
      <c r="I23" s="229"/>
      <c r="J23" s="229"/>
      <c r="K23" s="229"/>
      <c r="L23" s="229"/>
      <c r="M23" s="229"/>
      <c r="N23" s="247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1"/>
      <c r="AC23" s="1"/>
      <c r="AD23" s="1"/>
      <c r="AE23" s="1"/>
      <c r="AF23" s="1"/>
      <c r="AG23" s="1"/>
    </row>
    <row r="24" spans="1:33" ht="17.25" thickBot="1">
      <c r="A24" s="1"/>
      <c r="B24" s="1"/>
      <c r="C24" s="8"/>
      <c r="D24" s="294"/>
      <c r="E24" s="231"/>
      <c r="F24" s="231"/>
      <c r="G24" s="231"/>
      <c r="H24" s="231"/>
      <c r="I24" s="231"/>
      <c r="J24" s="231"/>
      <c r="K24" s="231"/>
      <c r="L24" s="231"/>
      <c r="M24" s="231"/>
      <c r="N24" s="233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1"/>
      <c r="AC24" s="1"/>
      <c r="AD24" s="1"/>
      <c r="AE24" s="1"/>
      <c r="AF24" s="1"/>
      <c r="AG24" s="1"/>
    </row>
    <row r="25" spans="1:33" ht="17.25" thickTop="1">
      <c r="A25" s="1"/>
      <c r="B25" s="1"/>
      <c r="C25" s="4"/>
      <c r="D25" s="29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1"/>
      <c r="AC25" s="1"/>
      <c r="AD25" s="1"/>
      <c r="AE25" s="1"/>
      <c r="AF25" s="1"/>
      <c r="AG25" s="1"/>
    </row>
    <row r="26" spans="1:33" ht="16.5">
      <c r="A26" s="1"/>
      <c r="B26" s="1"/>
      <c r="C26" s="5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1"/>
      <c r="AC26" s="1"/>
      <c r="AD26" s="1"/>
      <c r="AE26" s="1"/>
      <c r="AF26" s="1"/>
      <c r="AG26" s="1"/>
    </row>
    <row r="27" spans="1:33" ht="6" customHeight="1">
      <c r="A27" s="1"/>
      <c r="B27" s="1"/>
      <c r="C27" s="9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1"/>
      <c r="AC27" s="1"/>
      <c r="AD27" s="1"/>
      <c r="AE27" s="1"/>
      <c r="AF27" s="1"/>
      <c r="AG27" s="1"/>
    </row>
    <row r="28" spans="1:33" ht="17.25" thickBot="1">
      <c r="A28" s="1"/>
      <c r="B28" s="1"/>
      <c r="C28" s="5"/>
      <c r="D28" s="301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1"/>
      <c r="AC28" s="1"/>
      <c r="AD28" s="1"/>
      <c r="AE28" s="1"/>
      <c r="AF28" s="1"/>
      <c r="AG28" s="1"/>
    </row>
    <row r="29" spans="1:33" ht="21" customHeight="1" thickBot="1" thickTop="1">
      <c r="A29" s="1"/>
      <c r="B29" s="1"/>
      <c r="C29" s="5"/>
      <c r="D29" s="228" t="str">
        <f>Income!B32</f>
        <v>PERIOD</v>
      </c>
      <c r="E29" s="234"/>
      <c r="F29" s="302" t="str">
        <f>(F2)</f>
        <v>The Avenue School</v>
      </c>
      <c r="G29" s="240"/>
      <c r="H29" s="240"/>
      <c r="I29" s="240"/>
      <c r="J29" s="240"/>
      <c r="K29" s="240"/>
      <c r="L29" s="240"/>
      <c r="M29" s="303" t="s">
        <v>35</v>
      </c>
      <c r="N29" s="245"/>
      <c r="O29" s="234"/>
      <c r="P29" s="234"/>
      <c r="Q29" s="304"/>
      <c r="R29" s="305" t="s">
        <v>57</v>
      </c>
      <c r="S29" s="306"/>
      <c r="T29" s="307">
        <f>(Income!$D$4)</f>
        <v>0</v>
      </c>
      <c r="U29" s="239"/>
      <c r="V29" s="239"/>
      <c r="W29" s="239"/>
      <c r="X29" s="239"/>
      <c r="Y29" s="234"/>
      <c r="Z29" s="234"/>
      <c r="AA29" s="234"/>
      <c r="AB29" s="1"/>
      <c r="AC29" s="1"/>
      <c r="AD29" s="1"/>
      <c r="AE29" s="1"/>
      <c r="AF29" s="1"/>
      <c r="AG29" s="1"/>
    </row>
    <row r="30" spans="1:33" ht="18" thickBot="1" thickTop="1">
      <c r="A30" s="1"/>
      <c r="B30" s="1"/>
      <c r="C30" s="5"/>
      <c r="D30" s="228">
        <f>Income!B33</f>
        <v>2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1"/>
      <c r="AC30" s="1"/>
      <c r="AD30" s="1"/>
      <c r="AE30" s="1"/>
      <c r="AF30" s="1"/>
      <c r="AG30" s="1"/>
    </row>
    <row r="31" spans="1:33" ht="18" thickBot="1" thickTop="1">
      <c r="A31" s="1"/>
      <c r="B31" s="1"/>
      <c r="C31" s="6"/>
      <c r="D31" s="240"/>
      <c r="E31" s="241" t="s">
        <v>23</v>
      </c>
      <c r="F31" s="240"/>
      <c r="G31" s="240"/>
      <c r="H31" s="240"/>
      <c r="I31" s="240"/>
      <c r="J31" s="242" t="str">
        <f>(Income!D33)</f>
        <v>Enter date</v>
      </c>
      <c r="K31" s="243" t="s">
        <v>1</v>
      </c>
      <c r="L31" s="244"/>
      <c r="M31" s="242" t="str">
        <f>(Income!F33)</f>
        <v>Enter date</v>
      </c>
      <c r="N31" s="245"/>
      <c r="O31" s="234"/>
      <c r="P31" s="234"/>
      <c r="Q31" s="234"/>
      <c r="R31" s="234"/>
      <c r="S31" s="234"/>
      <c r="T31" s="239" t="str">
        <f>(Income!$P$2)</f>
        <v>ACCOUNT TITLE</v>
      </c>
      <c r="U31" s="239"/>
      <c r="V31" s="239"/>
      <c r="W31" s="239"/>
      <c r="X31" s="239"/>
      <c r="Y31" s="234"/>
      <c r="Z31" s="234"/>
      <c r="AA31" s="234"/>
      <c r="AB31" s="1"/>
      <c r="AC31" s="1"/>
      <c r="AD31" s="1"/>
      <c r="AE31" s="1"/>
      <c r="AF31" s="1"/>
      <c r="AG31" s="1"/>
    </row>
    <row r="32" spans="1:33" ht="17.25" thickTop="1">
      <c r="A32" s="1"/>
      <c r="B32" s="1"/>
      <c r="C32" s="7"/>
      <c r="D32" s="234"/>
      <c r="E32" s="234"/>
      <c r="F32" s="234"/>
      <c r="G32" s="234"/>
      <c r="H32" s="234"/>
      <c r="I32" s="234"/>
      <c r="J32" s="234"/>
      <c r="K32" s="234"/>
      <c r="L32" s="234"/>
      <c r="M32" s="267"/>
      <c r="N32" s="247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1"/>
      <c r="AC32" s="1"/>
      <c r="AD32" s="1"/>
      <c r="AE32" s="1"/>
      <c r="AF32" s="1"/>
      <c r="AG32" s="1"/>
    </row>
    <row r="33" spans="1:33" ht="16.5">
      <c r="A33" s="1"/>
      <c r="B33" s="1"/>
      <c r="C33" s="7"/>
      <c r="D33" s="248" t="s">
        <v>24</v>
      </c>
      <c r="E33" s="229"/>
      <c r="F33" s="234"/>
      <c r="G33" s="291">
        <f>(J22)</f>
        <v>2651.95</v>
      </c>
      <c r="H33" s="278" t="s">
        <v>25</v>
      </c>
      <c r="I33" s="250"/>
      <c r="J33" s="234"/>
      <c r="K33" s="229"/>
      <c r="L33" s="229"/>
      <c r="M33" s="308">
        <f>(J19)</f>
        <v>1411.33</v>
      </c>
      <c r="N33" s="247"/>
      <c r="O33" s="234"/>
      <c r="P33" s="234"/>
      <c r="Q33" s="234"/>
      <c r="R33" s="234"/>
      <c r="S33" s="234"/>
      <c r="T33" s="239" t="s">
        <v>39</v>
      </c>
      <c r="U33" s="234"/>
      <c r="V33" s="234"/>
      <c r="W33" s="234"/>
      <c r="X33" s="234"/>
      <c r="Y33" s="234"/>
      <c r="Z33" s="234"/>
      <c r="AA33" s="234"/>
      <c r="AB33" s="1"/>
      <c r="AC33" s="1"/>
      <c r="AD33" s="1"/>
      <c r="AE33" s="1"/>
      <c r="AF33" s="1"/>
      <c r="AG33" s="1"/>
    </row>
    <row r="34" spans="1:33" ht="17.25" thickBot="1">
      <c r="A34" s="1"/>
      <c r="B34" s="1"/>
      <c r="C34" s="8"/>
      <c r="D34" s="231"/>
      <c r="E34" s="231"/>
      <c r="F34" s="231"/>
      <c r="G34" s="231"/>
      <c r="H34" s="231"/>
      <c r="I34" s="251"/>
      <c r="J34" s="251"/>
      <c r="K34" s="231"/>
      <c r="L34" s="231"/>
      <c r="M34" s="252"/>
      <c r="N34" s="233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1"/>
      <c r="AC34" s="1"/>
      <c r="AD34" s="1"/>
      <c r="AE34" s="1"/>
      <c r="AF34" s="1"/>
      <c r="AG34" s="1"/>
    </row>
    <row r="35" spans="1:33" ht="17.25" thickTop="1">
      <c r="A35" s="1"/>
      <c r="B35" s="1"/>
      <c r="C35" s="7"/>
      <c r="D35" s="234"/>
      <c r="E35" s="234"/>
      <c r="F35" s="234"/>
      <c r="G35" s="234"/>
      <c r="H35" s="234"/>
      <c r="I35" s="247"/>
      <c r="J35" s="234"/>
      <c r="K35" s="234"/>
      <c r="L35" s="234"/>
      <c r="M35" s="234"/>
      <c r="N35" s="247"/>
      <c r="O35" s="234"/>
      <c r="P35" s="234"/>
      <c r="Q35" s="253"/>
      <c r="R35" s="254"/>
      <c r="S35" s="254"/>
      <c r="T35" s="254"/>
      <c r="U35" s="254"/>
      <c r="V35" s="254"/>
      <c r="W35" s="254"/>
      <c r="X35" s="254"/>
      <c r="Y35" s="254"/>
      <c r="Z35" s="254"/>
      <c r="AA35" s="255"/>
      <c r="AB35" s="10"/>
      <c r="AC35" s="3"/>
      <c r="AD35" s="3"/>
      <c r="AE35" s="3"/>
      <c r="AF35" s="1"/>
      <c r="AG35" s="1"/>
    </row>
    <row r="36" spans="1:33" ht="16.5">
      <c r="A36" s="1"/>
      <c r="B36" s="1"/>
      <c r="C36" s="7"/>
      <c r="D36" s="234"/>
      <c r="E36" s="234"/>
      <c r="F36" s="234"/>
      <c r="G36" s="234"/>
      <c r="H36" s="309" t="s">
        <v>26</v>
      </c>
      <c r="I36" s="257"/>
      <c r="J36" s="234"/>
      <c r="K36" s="309" t="s">
        <v>27</v>
      </c>
      <c r="L36" s="267"/>
      <c r="M36" s="234"/>
      <c r="N36" s="247"/>
      <c r="O36" s="234"/>
      <c r="P36" s="234"/>
      <c r="Q36" s="258"/>
      <c r="R36" s="259"/>
      <c r="S36" s="259"/>
      <c r="T36" s="260" t="str">
        <f>(J31)</f>
        <v>Enter date</v>
      </c>
      <c r="U36" s="261"/>
      <c r="V36" s="262" t="s">
        <v>1</v>
      </c>
      <c r="W36" s="260"/>
      <c r="X36" s="260" t="str">
        <f>(M31)</f>
        <v>Enter date</v>
      </c>
      <c r="Y36" s="259"/>
      <c r="Z36" s="263"/>
      <c r="AA36" s="264"/>
      <c r="AB36" s="10"/>
      <c r="AC36" s="3"/>
      <c r="AD36" s="3"/>
      <c r="AE36" s="3"/>
      <c r="AF36" s="1"/>
      <c r="AG36" s="1"/>
    </row>
    <row r="37" spans="1:33" ht="16.5">
      <c r="A37" s="1"/>
      <c r="B37" s="1"/>
      <c r="C37" s="7"/>
      <c r="D37" s="234"/>
      <c r="E37" s="234"/>
      <c r="F37" s="234"/>
      <c r="G37" s="234"/>
      <c r="H37" s="234"/>
      <c r="I37" s="247"/>
      <c r="J37" s="234"/>
      <c r="K37" s="234"/>
      <c r="L37" s="234"/>
      <c r="M37" s="234"/>
      <c r="N37" s="265">
        <f>IF('Terms of Use'!$Z$67=0,"COPYRIGHT BREACH!… DOCUMENT WILL NOT CALCULATE ACCURATELY.",0)</f>
        <v>0</v>
      </c>
      <c r="O37" s="234"/>
      <c r="P37" s="234"/>
      <c r="Q37" s="266"/>
      <c r="R37" s="234"/>
      <c r="S37" s="234"/>
      <c r="T37" s="267"/>
      <c r="U37" s="267"/>
      <c r="V37" s="268"/>
      <c r="W37" s="267"/>
      <c r="X37" s="267"/>
      <c r="Y37" s="234"/>
      <c r="Z37" s="234"/>
      <c r="AA37" s="247"/>
      <c r="AB37" s="3"/>
      <c r="AC37" s="3"/>
      <c r="AD37" s="3"/>
      <c r="AE37" s="3"/>
      <c r="AF37" s="1"/>
      <c r="AG37" s="1"/>
    </row>
    <row r="38" spans="1:33" ht="16.5">
      <c r="A38" s="1"/>
      <c r="B38" s="1"/>
      <c r="C38" s="7"/>
      <c r="D38" s="234"/>
      <c r="E38" s="234"/>
      <c r="F38" s="310" t="s">
        <v>28</v>
      </c>
      <c r="G38" s="234"/>
      <c r="H38" s="234"/>
      <c r="I38" s="247"/>
      <c r="J38" s="234"/>
      <c r="K38" s="234"/>
      <c r="L38" s="234"/>
      <c r="M38" s="234"/>
      <c r="N38" s="247"/>
      <c r="O38" s="234"/>
      <c r="P38" s="234"/>
      <c r="Q38" s="266"/>
      <c r="R38" s="234"/>
      <c r="S38" s="271" t="s">
        <v>40</v>
      </c>
      <c r="T38" s="234"/>
      <c r="U38" s="234"/>
      <c r="V38" s="272"/>
      <c r="W38" s="234"/>
      <c r="X38" s="234"/>
      <c r="Y38" s="271" t="s">
        <v>41</v>
      </c>
      <c r="Z38" s="234"/>
      <c r="AA38" s="247"/>
      <c r="AB38" s="3"/>
      <c r="AC38" s="3"/>
      <c r="AD38" s="3"/>
      <c r="AE38" s="3"/>
      <c r="AF38" s="1"/>
      <c r="AG38" s="1"/>
    </row>
    <row r="39" spans="1:33" ht="16.5">
      <c r="A39" s="1"/>
      <c r="B39" s="1"/>
      <c r="C39" s="7"/>
      <c r="D39" s="234"/>
      <c r="E39" s="234"/>
      <c r="F39" s="267" t="s">
        <v>29</v>
      </c>
      <c r="G39" s="226"/>
      <c r="H39" s="311">
        <f>(K28)</f>
        <v>0</v>
      </c>
      <c r="I39" s="274"/>
      <c r="J39" s="229"/>
      <c r="K39" s="311">
        <f>(N28)</f>
        <v>0</v>
      </c>
      <c r="L39" s="226"/>
      <c r="M39" s="234"/>
      <c r="N39" s="247"/>
      <c r="O39" s="234"/>
      <c r="P39" s="234"/>
      <c r="Q39" s="266"/>
      <c r="R39" s="234"/>
      <c r="S39" s="234"/>
      <c r="T39" s="234"/>
      <c r="U39" s="234"/>
      <c r="V39" s="272"/>
      <c r="W39" s="234"/>
      <c r="X39" s="234"/>
      <c r="Y39" s="234"/>
      <c r="Z39" s="234"/>
      <c r="AA39" s="247"/>
      <c r="AB39" s="3"/>
      <c r="AC39" s="3"/>
      <c r="AD39" s="3"/>
      <c r="AE39" s="3"/>
      <c r="AF39" s="1"/>
      <c r="AG39" s="1"/>
    </row>
    <row r="40" spans="1:33" ht="16.5">
      <c r="A40" s="1"/>
      <c r="B40" s="1"/>
      <c r="C40" s="7"/>
      <c r="D40" s="234"/>
      <c r="E40" s="234"/>
      <c r="F40" s="234"/>
      <c r="G40" s="226"/>
      <c r="H40" s="226"/>
      <c r="I40" s="274"/>
      <c r="J40" s="234"/>
      <c r="K40" s="226"/>
      <c r="L40" s="226"/>
      <c r="M40" s="234"/>
      <c r="N40" s="247"/>
      <c r="O40" s="234"/>
      <c r="P40" s="234"/>
      <c r="Q40" s="266"/>
      <c r="R40" s="275" t="s">
        <v>42</v>
      </c>
      <c r="S40" s="234"/>
      <c r="T40" s="275" t="s">
        <v>43</v>
      </c>
      <c r="U40" s="275"/>
      <c r="V40" s="276"/>
      <c r="W40" s="234"/>
      <c r="X40" s="275" t="s">
        <v>42</v>
      </c>
      <c r="Y40" s="234"/>
      <c r="Z40" s="275" t="s">
        <v>43</v>
      </c>
      <c r="AA40" s="277"/>
      <c r="AB40" s="3"/>
      <c r="AC40" s="3"/>
      <c r="AD40" s="3"/>
      <c r="AE40" s="3"/>
      <c r="AF40" s="1"/>
      <c r="AG40" s="1"/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</sheetData>
  <sheetProtection password="DD49" sheet="1" objects="1" scenarios="1"/>
  <dataValidations count="14">
    <dataValidation type="custom" allowBlank="1" showInputMessage="1" showErrorMessage="1" promptTitle="VAT TO PAY/TO CLAIM" prompt="&#10;If this figure is a minus number you will have to pay this amount of VAT to Customs and Excise." sqref="Z19">
      <formula1>"NO CHANGE ADVISED"</formula1>
    </dataValidation>
    <dataValidation type="custom" allowBlank="1" showInputMessage="1" showErrorMessage="1" promptTitle="VAT RECEIVED THROUGH INCOME" prompt="&#10;This is the amount of VAT charged during this period." sqref="R15">
      <formula1>"NO CHANGE ADVISED"</formula1>
    </dataValidation>
    <dataValidation type="custom" allowBlank="1" showInputMessage="1" showErrorMessage="1" promptTitle="TOTAL VAT INCURRED THIS PERIOD" prompt="&#10;This is the total VAT incurred through expenditure during this period." sqref="X15">
      <formula1>"NO CHANGE ADVISED"</formula1>
    </dataValidation>
    <dataValidation type="custom" allowBlank="1" showInputMessage="1" showErrorMessage="1" promptTitle="CELL AT WORK!" prompt="&#10;This cell is busy.  No user input is required." sqref="T9 X9 T36 X36 K16 J19 M33 G33 K12 H12 F29 F2 H16 H39 J22 K39">
      <formula1>"NO CHANGE ADVISED"</formula1>
    </dataValidation>
    <dataValidation operator="greaterThanOrEqual" allowBlank="1" showInputMessage="1" showErrorMessage="1" promptTitle="ENTER OPENING BANK BALANCE" prompt="&#10;Enter the opening balance from your bank statement here." sqref="G6"/>
    <dataValidation operator="greaterThanOrEqual" allowBlank="1" showInputMessage="1" showErrorMessage="1" promptTitle="ENTER OPENING FUND BALANCE" prompt="&#10;Enter the opening fund balance here. To begin with this should be the same as the opening bank balance." sqref="M6"/>
    <dataValidation type="custom" allowBlank="1" showInputMessage="1" showErrorMessage="1" promptTitle="CUMULATIVE VAT CHARGED" prompt="&#10;This is the total VAT received through income so far this year." sqref="T15">
      <formula1>"NO CHANGE ADVISED"</formula1>
    </dataValidation>
    <dataValidation type="custom" allowBlank="1" showInputMessage="1" showErrorMessage="1" promptTitle="CUMULATIVE VAT INCURRED" prompt="&#10;This is the total VAT incurred through expenditure so far this year." sqref="Z15">
      <formula1>"NO CHANGE ADVISED"</formula1>
    </dataValidation>
    <dataValidation type="custom" allowBlank="1" showInputMessage="1" showErrorMessage="1" sqref="T2 T29">
      <formula1>"NO CHANGE ADVISED"</formula1>
    </dataValidation>
    <dataValidation type="custom" allowBlank="1" showInputMessage="1" showErrorMessage="1" errorTitle="COPYRIGHT PROTECTION!" error="&#10;Tampering with this cell puts you in breach of copyright laws.&#10;&#10;Click 'Cancel' to end." sqref="AA10 N12">
      <formula1>"COPYRIGHT PROTECTION"</formula1>
    </dataValidation>
    <dataValidation type="custom" allowBlank="1" showInputMessage="1" showErrorMessage="1" promptTitle="CHANGE OF DATE?" prompt="&#10;This date can only be changed on the 'Income' page in the appropriate shaded cell. " sqref="M31">
      <formula1>"NO CHANGE ADVISED"</formula1>
    </dataValidation>
    <dataValidation type="custom" allowBlank="1" showInputMessage="1" showErrorMessage="1" promptTitle="CHANGE OF DATE?" prompt="&#10;This cell can only be changed on the 'Income' page in the appropriate shaded cell." sqref="M4 J4 J31">
      <formula1>"NO CHANGE ADVISED"</formula1>
    </dataValidation>
    <dataValidation type="custom" allowBlank="1" showInputMessage="1" showErrorMessage="1" promptTitle="CELL AT WORK!" prompt="&#10;This cell is busy.  No user input is required unless you wish to change the date here." sqref="H22">
      <formula1>"NO CHANGE ADVISED"</formula1>
    </dataValidation>
    <dataValidation type="custom" allowBlank="1" showInputMessage="1" showErrorMessage="1" errorTitle="COPYRIGHT PROTECTION!" error="&#10;Tampering with this cell puts you in breach of copyright laws.&#10;&#10;Click 'Cancel' to end." sqref="N10 N37">
      <formula1>"COPYRIGHT PROTECTION!"</formula1>
    </dataValidation>
  </dataValidations>
  <printOptions horizontalCentered="1"/>
  <pageMargins left="0.11811023622047245" right="0.11811023622047245" top="0.7874015748031497" bottom="0.1968503937007874" header="0" footer="0.7874015748031497"/>
  <pageSetup blackAndWhite="1" fitToHeight="1" fitToWidth="1" horizontalDpi="300" verticalDpi="300" orientation="landscape" paperSize="9" scale="74" r:id="rId4"/>
  <headerFooter alignWithMargins="0">
    <oddHeader>&amp;R&amp;8School financial management simplified.</oddHeader>
    <oddFooter>&amp;LPrinted: &amp;D&amp;R&amp;8Copyright c. 2001 EXCEL'ED.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C3:M25"/>
  <sheetViews>
    <sheetView showGridLines="0" showRowColHeaders="0" workbookViewId="0" topLeftCell="A1">
      <selection activeCell="B3" sqref="B3"/>
    </sheetView>
  </sheetViews>
  <sheetFormatPr defaultColWidth="9.140625" defaultRowHeight="12.75" zeroHeight="1"/>
  <cols>
    <col min="1" max="1" width="9.140625" style="68" customWidth="1"/>
    <col min="2" max="2" width="3.7109375" style="68" customWidth="1"/>
    <col min="3" max="3" width="0.85546875" style="68" customWidth="1"/>
    <col min="4" max="4" width="8.7109375" style="68" customWidth="1"/>
    <col min="5" max="7" width="9.7109375" style="68" customWidth="1"/>
    <col min="8" max="8" width="15.7109375" style="68" customWidth="1"/>
    <col min="9" max="9" width="9.7109375" style="68" customWidth="1"/>
    <col min="10" max="10" width="14.7109375" style="68" customWidth="1"/>
    <col min="11" max="11" width="9.7109375" style="68" customWidth="1"/>
    <col min="12" max="12" width="8.7109375" style="68" customWidth="1"/>
    <col min="13" max="13" width="0.85546875" style="68" customWidth="1"/>
    <col min="14" max="14" width="3.7109375" style="68" customWidth="1"/>
    <col min="15" max="15" width="9.140625" style="68" customWidth="1"/>
    <col min="16" max="16384" width="0" style="68" hidden="1" customWidth="1"/>
  </cols>
  <sheetData>
    <row r="1" ht="21" customHeight="1"/>
    <row r="2" ht="13.5" thickBot="1"/>
    <row r="3" spans="3:13" ht="4.5" customHeight="1">
      <c r="C3" s="101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3:13" ht="6" customHeight="1">
      <c r="C4" s="102"/>
      <c r="D4" s="87"/>
      <c r="E4" s="87"/>
      <c r="F4" s="87"/>
      <c r="G4" s="87"/>
      <c r="H4" s="87"/>
      <c r="I4" s="87"/>
      <c r="J4" s="87"/>
      <c r="K4" s="87"/>
      <c r="L4" s="87"/>
      <c r="M4" s="97"/>
    </row>
    <row r="5" spans="3:13" ht="18">
      <c r="C5" s="102"/>
      <c r="D5" s="87"/>
      <c r="E5" s="87"/>
      <c r="F5" s="87"/>
      <c r="G5" s="87"/>
      <c r="H5" s="88" t="str">
        <f>Income!H2</f>
        <v>The Avenue School</v>
      </c>
      <c r="I5" s="87"/>
      <c r="J5" s="87"/>
      <c r="K5" s="87"/>
      <c r="L5" s="87"/>
      <c r="M5" s="97"/>
    </row>
    <row r="6" spans="3:13" ht="15.75">
      <c r="C6" s="103"/>
      <c r="D6" s="89"/>
      <c r="E6" s="90"/>
      <c r="F6" s="89"/>
      <c r="G6" s="89"/>
      <c r="H6" s="89"/>
      <c r="I6" s="89"/>
      <c r="J6" s="89"/>
      <c r="K6" s="90"/>
      <c r="L6" s="89"/>
      <c r="M6" s="98"/>
    </row>
    <row r="7" spans="3:13" ht="16.5">
      <c r="C7" s="103"/>
      <c r="D7" s="89"/>
      <c r="E7" s="89"/>
      <c r="F7" s="89"/>
      <c r="G7" s="89"/>
      <c r="H7" s="91" t="s">
        <v>77</v>
      </c>
      <c r="I7" s="89"/>
      <c r="J7" s="89"/>
      <c r="K7" s="89"/>
      <c r="L7" s="89"/>
      <c r="M7" s="98"/>
    </row>
    <row r="8" spans="3:13" ht="15">
      <c r="C8" s="103"/>
      <c r="D8" s="89"/>
      <c r="E8" s="89"/>
      <c r="F8" s="89"/>
      <c r="G8" s="89"/>
      <c r="H8" s="89"/>
      <c r="I8" s="89"/>
      <c r="J8" s="89"/>
      <c r="K8" s="89"/>
      <c r="L8" s="89"/>
      <c r="M8" s="98"/>
    </row>
    <row r="9" spans="3:13" ht="18">
      <c r="C9" s="103"/>
      <c r="D9" s="87"/>
      <c r="E9" s="89"/>
      <c r="F9" s="89"/>
      <c r="G9" s="89"/>
      <c r="H9" s="92" t="s">
        <v>82</v>
      </c>
      <c r="I9" s="105" t="str">
        <f>Income!H6</f>
        <v>Bude Trip</v>
      </c>
      <c r="J9" s="89"/>
      <c r="K9" s="89"/>
      <c r="L9" s="89"/>
      <c r="M9" s="98"/>
    </row>
    <row r="10" spans="3:13" ht="18">
      <c r="C10" s="103"/>
      <c r="D10" s="87"/>
      <c r="E10" s="89"/>
      <c r="F10" s="89"/>
      <c r="G10" s="89"/>
      <c r="H10" s="93"/>
      <c r="I10" s="94"/>
      <c r="J10" s="89"/>
      <c r="K10" s="89"/>
      <c r="L10" s="89"/>
      <c r="M10" s="98"/>
    </row>
    <row r="11" spans="3:13" ht="15">
      <c r="C11" s="103"/>
      <c r="D11" s="89"/>
      <c r="E11" s="89"/>
      <c r="F11" s="89"/>
      <c r="G11" s="89"/>
      <c r="H11" s="89"/>
      <c r="I11" s="89"/>
      <c r="J11" s="89"/>
      <c r="K11" s="89"/>
      <c r="L11" s="89"/>
      <c r="M11" s="98"/>
    </row>
    <row r="12" spans="3:13" ht="15">
      <c r="C12" s="103"/>
      <c r="D12" s="89"/>
      <c r="E12" s="89"/>
      <c r="F12" s="89"/>
      <c r="G12" s="89"/>
      <c r="H12" s="89"/>
      <c r="I12" s="89"/>
      <c r="J12" s="89"/>
      <c r="K12" s="89"/>
      <c r="L12" s="89"/>
      <c r="M12" s="98"/>
    </row>
    <row r="13" spans="3:13" ht="15">
      <c r="C13" s="103"/>
      <c r="D13" s="89"/>
      <c r="E13" s="79"/>
      <c r="F13" s="80"/>
      <c r="G13" s="80"/>
      <c r="H13" s="80"/>
      <c r="I13" s="80"/>
      <c r="J13" s="80"/>
      <c r="K13" s="84"/>
      <c r="L13" s="89"/>
      <c r="M13" s="98"/>
    </row>
    <row r="14" spans="3:13" ht="15.75">
      <c r="C14" s="103"/>
      <c r="D14" s="89"/>
      <c r="E14" s="70"/>
      <c r="F14" s="71"/>
      <c r="G14" s="82" t="s">
        <v>79</v>
      </c>
      <c r="H14" s="83" t="str">
        <f>Income!$D$2</f>
        <v>Enter Date</v>
      </c>
      <c r="I14" s="71"/>
      <c r="J14" s="86">
        <v>543.43</v>
      </c>
      <c r="K14" s="75"/>
      <c r="L14" s="89"/>
      <c r="M14" s="98"/>
    </row>
    <row r="15" spans="3:13" ht="15">
      <c r="C15" s="103"/>
      <c r="D15" s="89"/>
      <c r="E15" s="70"/>
      <c r="F15" s="71"/>
      <c r="G15" s="71"/>
      <c r="H15" s="73"/>
      <c r="I15" s="71"/>
      <c r="J15" s="71"/>
      <c r="K15" s="75"/>
      <c r="L15" s="89"/>
      <c r="M15" s="98"/>
    </row>
    <row r="16" spans="3:13" ht="15.75">
      <c r="C16" s="103"/>
      <c r="D16" s="89"/>
      <c r="E16" s="70"/>
      <c r="F16" s="71"/>
      <c r="G16" s="82" t="s">
        <v>78</v>
      </c>
      <c r="H16" s="83">
        <f ca="1">NOW()</f>
        <v>38707.68873206018</v>
      </c>
      <c r="I16" s="71"/>
      <c r="J16" s="81">
        <f>Income!H29</f>
        <v>3429</v>
      </c>
      <c r="K16" s="75"/>
      <c r="L16" s="89"/>
      <c r="M16" s="98"/>
    </row>
    <row r="17" spans="3:13" ht="15">
      <c r="C17" s="103"/>
      <c r="D17" s="89"/>
      <c r="E17" s="70"/>
      <c r="F17" s="71"/>
      <c r="G17" s="71"/>
      <c r="H17" s="73"/>
      <c r="I17" s="71"/>
      <c r="J17" s="71"/>
      <c r="K17" s="75"/>
      <c r="L17" s="89"/>
      <c r="M17" s="98"/>
    </row>
    <row r="18" spans="3:13" ht="15.75">
      <c r="C18" s="103"/>
      <c r="D18" s="89"/>
      <c r="E18" s="70"/>
      <c r="F18" s="71"/>
      <c r="G18" s="82" t="s">
        <v>80</v>
      </c>
      <c r="H18" s="83">
        <f ca="1">NOW()</f>
        <v>38707.68873206018</v>
      </c>
      <c r="I18" s="71"/>
      <c r="J18" s="81">
        <f>Expenditure!H26</f>
        <v>3260</v>
      </c>
      <c r="K18" s="75"/>
      <c r="L18" s="89"/>
      <c r="M18" s="98"/>
    </row>
    <row r="19" spans="3:13" ht="15">
      <c r="C19" s="103"/>
      <c r="D19" s="89"/>
      <c r="E19" s="70"/>
      <c r="F19" s="71"/>
      <c r="G19" s="71"/>
      <c r="H19" s="71"/>
      <c r="I19" s="71"/>
      <c r="J19" s="72"/>
      <c r="K19" s="75"/>
      <c r="L19" s="89"/>
      <c r="M19" s="98"/>
    </row>
    <row r="20" spans="3:13" ht="15">
      <c r="C20" s="103"/>
      <c r="D20" s="89"/>
      <c r="E20" s="70"/>
      <c r="F20" s="71"/>
      <c r="G20" s="71"/>
      <c r="H20" s="71"/>
      <c r="I20" s="71"/>
      <c r="J20" s="71"/>
      <c r="K20" s="75"/>
      <c r="L20" s="89"/>
      <c r="M20" s="98"/>
    </row>
    <row r="21" spans="3:13" ht="15.75">
      <c r="C21" s="103"/>
      <c r="D21" s="89"/>
      <c r="E21" s="70"/>
      <c r="F21" s="71"/>
      <c r="G21" s="82" t="s">
        <v>81</v>
      </c>
      <c r="H21" s="83">
        <f ca="1">NOW()</f>
        <v>38707.68873206018</v>
      </c>
      <c r="I21" s="71"/>
      <c r="J21" s="81">
        <f>J14+J16-J18</f>
        <v>712.4299999999998</v>
      </c>
      <c r="K21" s="75"/>
      <c r="L21" s="89"/>
      <c r="M21" s="98"/>
    </row>
    <row r="22" spans="3:13" ht="15">
      <c r="C22" s="103"/>
      <c r="D22" s="89"/>
      <c r="E22" s="70"/>
      <c r="F22" s="74" t="s">
        <v>83</v>
      </c>
      <c r="G22" s="85" t="str">
        <f>I9&amp;" category"</f>
        <v>Bude Trip category</v>
      </c>
      <c r="H22" s="71"/>
      <c r="I22" s="71"/>
      <c r="J22" s="71"/>
      <c r="K22" s="75"/>
      <c r="L22" s="89"/>
      <c r="M22" s="98"/>
    </row>
    <row r="23" spans="3:13" ht="15.75" thickBot="1">
      <c r="C23" s="103"/>
      <c r="D23" s="89"/>
      <c r="E23" s="76"/>
      <c r="F23" s="77"/>
      <c r="G23" s="77"/>
      <c r="H23" s="77"/>
      <c r="I23" s="77"/>
      <c r="J23" s="77"/>
      <c r="K23" s="78"/>
      <c r="L23" s="89"/>
      <c r="M23" s="98"/>
    </row>
    <row r="24" spans="3:13" ht="15">
      <c r="C24" s="103"/>
      <c r="D24" s="89"/>
      <c r="E24" s="89"/>
      <c r="F24" s="89"/>
      <c r="G24" s="89"/>
      <c r="H24" s="89"/>
      <c r="I24" s="89"/>
      <c r="J24" s="89"/>
      <c r="K24" s="89"/>
      <c r="L24" s="89"/>
      <c r="M24" s="98"/>
    </row>
    <row r="25" spans="3:13" ht="4.5" customHeight="1" thickBot="1">
      <c r="C25" s="104"/>
      <c r="D25" s="95"/>
      <c r="E25" s="95"/>
      <c r="F25" s="95"/>
      <c r="G25" s="95"/>
      <c r="H25" s="95"/>
      <c r="I25" s="95"/>
      <c r="J25" s="95"/>
      <c r="K25" s="95"/>
      <c r="L25" s="95"/>
      <c r="M25" s="96"/>
    </row>
    <row r="26" ht="12.75"/>
    <row r="27" ht="12.75"/>
    <row r="28" ht="12.75"/>
  </sheetData>
  <sheetProtection password="DD49" sheet="1" objects="1" scenarios="1"/>
  <dataValidations count="2">
    <dataValidation type="custom" allowBlank="1" showInputMessage="1" showErrorMessage="1" sqref="G16:H16 G18:H18 H5 G14:H14 H7 H9:H10 H21 F21:G22">
      <formula1>"no change"</formula1>
    </dataValidation>
    <dataValidation allowBlank="1" showInputMessage="1" showErrorMessage="1" promptTitle="OPENING BALANCE" prompt="&#10;If you have a balance brought forward from last year for this category enter it here." sqref="J14"/>
  </dataValidations>
  <printOptions horizontalCentered="1"/>
  <pageMargins left="0.5511811023622047" right="0.5511811023622047" top="0.7874015748031497" bottom="0.7874015748031497" header="0.5118110236220472" footer="0.5118110236220472"/>
  <pageSetup blackAndWhite="1" fitToHeight="1" fitToWidth="1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C3:M25"/>
  <sheetViews>
    <sheetView showGridLines="0" showRowColHeaders="0" workbookViewId="0" topLeftCell="A1">
      <selection activeCell="J14" sqref="J14"/>
    </sheetView>
  </sheetViews>
  <sheetFormatPr defaultColWidth="9.140625" defaultRowHeight="12.75" zeroHeight="1"/>
  <cols>
    <col min="1" max="1" width="9.140625" style="68" customWidth="1"/>
    <col min="2" max="2" width="3.7109375" style="68" customWidth="1"/>
    <col min="3" max="3" width="0.85546875" style="68" customWidth="1"/>
    <col min="4" max="4" width="8.7109375" style="68" customWidth="1"/>
    <col min="5" max="7" width="9.7109375" style="68" customWidth="1"/>
    <col min="8" max="8" width="15.7109375" style="68" customWidth="1"/>
    <col min="9" max="9" width="9.7109375" style="68" customWidth="1"/>
    <col min="10" max="10" width="14.7109375" style="68" customWidth="1"/>
    <col min="11" max="11" width="9.7109375" style="68" customWidth="1"/>
    <col min="12" max="12" width="8.7109375" style="68" customWidth="1"/>
    <col min="13" max="13" width="0.85546875" style="68" customWidth="1"/>
    <col min="14" max="14" width="3.7109375" style="68" customWidth="1"/>
    <col min="15" max="15" width="9.140625" style="68" customWidth="1"/>
    <col min="16" max="16384" width="0" style="68" hidden="1" customWidth="1"/>
  </cols>
  <sheetData>
    <row r="1" ht="21" customHeight="1"/>
    <row r="2" ht="13.5" thickBot="1"/>
    <row r="3" spans="3:13" ht="4.5" customHeight="1">
      <c r="C3" s="101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3:13" ht="6" customHeight="1">
      <c r="C4" s="102"/>
      <c r="D4" s="87"/>
      <c r="E4" s="87"/>
      <c r="F4" s="87"/>
      <c r="G4" s="87"/>
      <c r="H4" s="87"/>
      <c r="I4" s="87"/>
      <c r="J4" s="87"/>
      <c r="K4" s="87"/>
      <c r="L4" s="87"/>
      <c r="M4" s="97"/>
    </row>
    <row r="5" spans="3:13" ht="18">
      <c r="C5" s="102"/>
      <c r="D5" s="87"/>
      <c r="E5" s="87"/>
      <c r="F5" s="87"/>
      <c r="G5" s="87"/>
      <c r="H5" s="88" t="str">
        <f>Income!H2</f>
        <v>The Avenue School</v>
      </c>
      <c r="I5" s="87"/>
      <c r="J5" s="87"/>
      <c r="K5" s="87"/>
      <c r="L5" s="87"/>
      <c r="M5" s="97"/>
    </row>
    <row r="6" spans="3:13" ht="15.75">
      <c r="C6" s="103"/>
      <c r="D6" s="89"/>
      <c r="E6" s="90"/>
      <c r="F6" s="89"/>
      <c r="G6" s="89"/>
      <c r="H6" s="89"/>
      <c r="I6" s="89"/>
      <c r="J6" s="89"/>
      <c r="K6" s="90"/>
      <c r="L6" s="89"/>
      <c r="M6" s="98"/>
    </row>
    <row r="7" spans="3:13" ht="16.5">
      <c r="C7" s="103"/>
      <c r="D7" s="89"/>
      <c r="E7" s="89"/>
      <c r="F7" s="89"/>
      <c r="G7" s="89"/>
      <c r="H7" s="91" t="s">
        <v>77</v>
      </c>
      <c r="I7" s="89"/>
      <c r="J7" s="89"/>
      <c r="K7" s="89"/>
      <c r="L7" s="89"/>
      <c r="M7" s="98"/>
    </row>
    <row r="8" spans="3:13" ht="15">
      <c r="C8" s="103"/>
      <c r="D8" s="89"/>
      <c r="E8" s="89"/>
      <c r="F8" s="89"/>
      <c r="G8" s="89"/>
      <c r="H8" s="89"/>
      <c r="I8" s="89"/>
      <c r="J8" s="89"/>
      <c r="K8" s="89"/>
      <c r="L8" s="89"/>
      <c r="M8" s="98"/>
    </row>
    <row r="9" spans="3:13" ht="18">
      <c r="C9" s="103"/>
      <c r="D9" s="87"/>
      <c r="E9" s="89"/>
      <c r="F9" s="89"/>
      <c r="G9" s="89"/>
      <c r="H9" s="92" t="s">
        <v>82</v>
      </c>
      <c r="I9" s="105" t="str">
        <f>Income!I6</f>
        <v>Swanage Trip</v>
      </c>
      <c r="J9" s="89"/>
      <c r="K9" s="89"/>
      <c r="L9" s="89"/>
      <c r="M9" s="98"/>
    </row>
    <row r="10" spans="3:13" ht="18">
      <c r="C10" s="103"/>
      <c r="D10" s="87"/>
      <c r="E10" s="89"/>
      <c r="F10" s="89"/>
      <c r="G10" s="89"/>
      <c r="H10" s="93"/>
      <c r="I10" s="94"/>
      <c r="J10" s="89"/>
      <c r="K10" s="89"/>
      <c r="L10" s="89"/>
      <c r="M10" s="98"/>
    </row>
    <row r="11" spans="3:13" ht="15">
      <c r="C11" s="103"/>
      <c r="D11" s="89"/>
      <c r="E11" s="89"/>
      <c r="F11" s="89"/>
      <c r="G11" s="89"/>
      <c r="H11" s="89"/>
      <c r="I11" s="89"/>
      <c r="J11" s="89"/>
      <c r="K11" s="89"/>
      <c r="L11" s="89"/>
      <c r="M11" s="98"/>
    </row>
    <row r="12" spans="3:13" ht="15">
      <c r="C12" s="103"/>
      <c r="D12" s="89"/>
      <c r="E12" s="89"/>
      <c r="F12" s="89"/>
      <c r="G12" s="89"/>
      <c r="H12" s="89"/>
      <c r="I12" s="89"/>
      <c r="J12" s="89"/>
      <c r="K12" s="89"/>
      <c r="L12" s="89"/>
      <c r="M12" s="98"/>
    </row>
    <row r="13" spans="3:13" ht="15">
      <c r="C13" s="103"/>
      <c r="D13" s="89"/>
      <c r="E13" s="79"/>
      <c r="F13" s="80"/>
      <c r="G13" s="80"/>
      <c r="H13" s="80"/>
      <c r="I13" s="80"/>
      <c r="J13" s="80"/>
      <c r="K13" s="84"/>
      <c r="L13" s="89"/>
      <c r="M13" s="98"/>
    </row>
    <row r="14" spans="3:13" ht="15.75">
      <c r="C14" s="103"/>
      <c r="D14" s="89"/>
      <c r="E14" s="70"/>
      <c r="F14" s="71"/>
      <c r="G14" s="82" t="s">
        <v>79</v>
      </c>
      <c r="H14" s="83" t="str">
        <f>Income!$D$2</f>
        <v>Enter Date</v>
      </c>
      <c r="I14" s="71"/>
      <c r="J14" s="86">
        <v>154.87</v>
      </c>
      <c r="K14" s="75"/>
      <c r="L14" s="89"/>
      <c r="M14" s="98"/>
    </row>
    <row r="15" spans="3:13" ht="15">
      <c r="C15" s="103"/>
      <c r="D15" s="89"/>
      <c r="E15" s="70"/>
      <c r="F15" s="71"/>
      <c r="G15" s="71"/>
      <c r="H15" s="73"/>
      <c r="I15" s="71"/>
      <c r="J15" s="71"/>
      <c r="K15" s="75"/>
      <c r="L15" s="89"/>
      <c r="M15" s="98"/>
    </row>
    <row r="16" spans="3:13" ht="15.75">
      <c r="C16" s="103"/>
      <c r="D16" s="89"/>
      <c r="E16" s="70"/>
      <c r="F16" s="71"/>
      <c r="G16" s="82" t="s">
        <v>78</v>
      </c>
      <c r="H16" s="83">
        <f ca="1">NOW()</f>
        <v>38707.68873206018</v>
      </c>
      <c r="I16" s="71"/>
      <c r="J16" s="81">
        <f>Income!I29</f>
        <v>2684.21</v>
      </c>
      <c r="K16" s="75"/>
      <c r="L16" s="89"/>
      <c r="M16" s="98"/>
    </row>
    <row r="17" spans="3:13" ht="15">
      <c r="C17" s="103"/>
      <c r="D17" s="89"/>
      <c r="E17" s="70"/>
      <c r="F17" s="71"/>
      <c r="G17" s="71"/>
      <c r="H17" s="73"/>
      <c r="I17" s="71"/>
      <c r="J17" s="71"/>
      <c r="K17" s="75"/>
      <c r="L17" s="89"/>
      <c r="M17" s="98"/>
    </row>
    <row r="18" spans="3:13" ht="15.75">
      <c r="C18" s="103"/>
      <c r="D18" s="89"/>
      <c r="E18" s="70"/>
      <c r="F18" s="71"/>
      <c r="G18" s="82" t="s">
        <v>80</v>
      </c>
      <c r="H18" s="83">
        <f ca="1">NOW()</f>
        <v>38707.68873206018</v>
      </c>
      <c r="I18" s="71"/>
      <c r="J18" s="81">
        <f>Expenditure!I26</f>
        <v>2474</v>
      </c>
      <c r="K18" s="75"/>
      <c r="L18" s="89"/>
      <c r="M18" s="98"/>
    </row>
    <row r="19" spans="3:13" ht="15">
      <c r="C19" s="103"/>
      <c r="D19" s="89"/>
      <c r="E19" s="70"/>
      <c r="F19" s="71"/>
      <c r="G19" s="71"/>
      <c r="H19" s="71"/>
      <c r="I19" s="71"/>
      <c r="J19" s="72"/>
      <c r="K19" s="75"/>
      <c r="L19" s="89"/>
      <c r="M19" s="98"/>
    </row>
    <row r="20" spans="3:13" ht="15">
      <c r="C20" s="103"/>
      <c r="D20" s="89"/>
      <c r="E20" s="70"/>
      <c r="F20" s="71"/>
      <c r="G20" s="71"/>
      <c r="H20" s="71"/>
      <c r="I20" s="71"/>
      <c r="J20" s="71"/>
      <c r="K20" s="75"/>
      <c r="L20" s="89"/>
      <c r="M20" s="98"/>
    </row>
    <row r="21" spans="3:13" ht="15.75">
      <c r="C21" s="103"/>
      <c r="D21" s="89"/>
      <c r="E21" s="70"/>
      <c r="F21" s="71"/>
      <c r="G21" s="82" t="s">
        <v>81</v>
      </c>
      <c r="H21" s="83">
        <f ca="1">NOW()</f>
        <v>38707.68873206018</v>
      </c>
      <c r="I21" s="71"/>
      <c r="J21" s="81">
        <f>J14+J16-J18</f>
        <v>365.0799999999999</v>
      </c>
      <c r="K21" s="75"/>
      <c r="L21" s="89"/>
      <c r="M21" s="98"/>
    </row>
    <row r="22" spans="3:13" ht="15">
      <c r="C22" s="103"/>
      <c r="D22" s="89"/>
      <c r="E22" s="70"/>
      <c r="F22" s="74" t="s">
        <v>83</v>
      </c>
      <c r="G22" s="85" t="str">
        <f>I9&amp;" category"</f>
        <v>Swanage Trip category</v>
      </c>
      <c r="H22" s="71"/>
      <c r="I22" s="71"/>
      <c r="J22" s="71"/>
      <c r="K22" s="75"/>
      <c r="L22" s="89"/>
      <c r="M22" s="98"/>
    </row>
    <row r="23" spans="3:13" ht="15.75" thickBot="1">
      <c r="C23" s="103"/>
      <c r="D23" s="89"/>
      <c r="E23" s="76"/>
      <c r="F23" s="77"/>
      <c r="G23" s="77"/>
      <c r="H23" s="77"/>
      <c r="I23" s="77"/>
      <c r="J23" s="77"/>
      <c r="K23" s="78"/>
      <c r="L23" s="89"/>
      <c r="M23" s="98"/>
    </row>
    <row r="24" spans="3:13" ht="15">
      <c r="C24" s="103"/>
      <c r="D24" s="89"/>
      <c r="E24" s="89"/>
      <c r="F24" s="89"/>
      <c r="G24" s="89"/>
      <c r="H24" s="89"/>
      <c r="I24" s="89"/>
      <c r="J24" s="89"/>
      <c r="K24" s="89"/>
      <c r="L24" s="89"/>
      <c r="M24" s="98"/>
    </row>
    <row r="25" spans="3:13" ht="4.5" customHeight="1" thickBot="1">
      <c r="C25" s="104"/>
      <c r="D25" s="95"/>
      <c r="E25" s="95"/>
      <c r="F25" s="95"/>
      <c r="G25" s="95"/>
      <c r="H25" s="95"/>
      <c r="I25" s="95"/>
      <c r="J25" s="95"/>
      <c r="K25" s="95"/>
      <c r="L25" s="95"/>
      <c r="M25" s="96"/>
    </row>
    <row r="26" ht="12.75"/>
    <row r="27" ht="12.75"/>
    <row r="28" ht="12.75"/>
  </sheetData>
  <sheetProtection password="DD49" sheet="1" objects="1" scenarios="1"/>
  <dataValidations count="2">
    <dataValidation type="custom" allowBlank="1" showInputMessage="1" showErrorMessage="1" sqref="G16:H16 G18:H18 H5 G14:H14 H7 H9:H10 H21 F21:G22">
      <formula1>"no change"</formula1>
    </dataValidation>
    <dataValidation allowBlank="1" showInputMessage="1" showErrorMessage="1" promptTitle="OPENING BALANCE" prompt="&#10;If you have a balance brought forward from last year for this category enter it here." sqref="J14"/>
  </dataValidations>
  <printOptions horizontalCentered="1"/>
  <pageMargins left="0.5511811023622047" right="0.5511811023622047" top="0.7874015748031497" bottom="0.7874015748031497" header="0.5118110236220472" footer="0.5118110236220472"/>
  <pageSetup blackAndWhite="1" fitToHeight="1" fitToWidth="1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C3:M25"/>
  <sheetViews>
    <sheetView showGridLines="0" showRowColHeaders="0" workbookViewId="0" topLeftCell="A1">
      <selection activeCell="J14" sqref="J14"/>
    </sheetView>
  </sheetViews>
  <sheetFormatPr defaultColWidth="9.140625" defaultRowHeight="12.75" zeroHeight="1"/>
  <cols>
    <col min="1" max="1" width="9.140625" style="68" customWidth="1"/>
    <col min="2" max="2" width="3.7109375" style="68" customWidth="1"/>
    <col min="3" max="3" width="0.85546875" style="68" customWidth="1"/>
    <col min="4" max="4" width="8.7109375" style="68" customWidth="1"/>
    <col min="5" max="7" width="9.7109375" style="68" customWidth="1"/>
    <col min="8" max="8" width="15.7109375" style="68" customWidth="1"/>
    <col min="9" max="9" width="9.7109375" style="68" customWidth="1"/>
    <col min="10" max="10" width="14.7109375" style="68" customWidth="1"/>
    <col min="11" max="11" width="9.7109375" style="68" customWidth="1"/>
    <col min="12" max="12" width="8.7109375" style="68" customWidth="1"/>
    <col min="13" max="13" width="0.85546875" style="68" customWidth="1"/>
    <col min="14" max="14" width="3.7109375" style="68" customWidth="1"/>
    <col min="15" max="15" width="9.140625" style="68" customWidth="1"/>
    <col min="16" max="16384" width="0" style="68" hidden="1" customWidth="1"/>
  </cols>
  <sheetData>
    <row r="1" ht="21" customHeight="1"/>
    <row r="2" ht="13.5" thickBot="1"/>
    <row r="3" spans="3:13" ht="4.5" customHeight="1">
      <c r="C3" s="101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3:13" ht="6" customHeight="1">
      <c r="C4" s="102"/>
      <c r="D4" s="87"/>
      <c r="E4" s="87"/>
      <c r="F4" s="87"/>
      <c r="G4" s="87"/>
      <c r="H4" s="87"/>
      <c r="I4" s="87"/>
      <c r="J4" s="87"/>
      <c r="K4" s="87"/>
      <c r="L4" s="87"/>
      <c r="M4" s="97"/>
    </row>
    <row r="5" spans="3:13" ht="18">
      <c r="C5" s="102"/>
      <c r="D5" s="87"/>
      <c r="E5" s="87"/>
      <c r="F5" s="87"/>
      <c r="G5" s="87"/>
      <c r="H5" s="88" t="str">
        <f>Income!H2</f>
        <v>The Avenue School</v>
      </c>
      <c r="I5" s="87"/>
      <c r="J5" s="87"/>
      <c r="K5" s="87"/>
      <c r="L5" s="87"/>
      <c r="M5" s="97"/>
    </row>
    <row r="6" spans="3:13" ht="15.75">
      <c r="C6" s="103"/>
      <c r="D6" s="89"/>
      <c r="E6" s="90"/>
      <c r="F6" s="89"/>
      <c r="G6" s="89"/>
      <c r="H6" s="89"/>
      <c r="I6" s="89"/>
      <c r="J6" s="89"/>
      <c r="K6" s="90"/>
      <c r="L6" s="89"/>
      <c r="M6" s="98"/>
    </row>
    <row r="7" spans="3:13" ht="16.5">
      <c r="C7" s="103"/>
      <c r="D7" s="89"/>
      <c r="E7" s="89"/>
      <c r="F7" s="89"/>
      <c r="G7" s="89"/>
      <c r="H7" s="91" t="s">
        <v>77</v>
      </c>
      <c r="I7" s="89"/>
      <c r="J7" s="89"/>
      <c r="K7" s="89"/>
      <c r="L7" s="89"/>
      <c r="M7" s="98"/>
    </row>
    <row r="8" spans="3:13" ht="15">
      <c r="C8" s="103"/>
      <c r="D8" s="89"/>
      <c r="E8" s="89"/>
      <c r="F8" s="89"/>
      <c r="G8" s="89"/>
      <c r="H8" s="89"/>
      <c r="I8" s="89"/>
      <c r="J8" s="89"/>
      <c r="K8" s="89"/>
      <c r="L8" s="89"/>
      <c r="M8" s="98"/>
    </row>
    <row r="9" spans="3:13" ht="18">
      <c r="C9" s="103"/>
      <c r="D9" s="87"/>
      <c r="E9" s="89"/>
      <c r="F9" s="89"/>
      <c r="G9" s="89"/>
      <c r="H9" s="92" t="s">
        <v>82</v>
      </c>
      <c r="I9" s="105" t="str">
        <f>Income!J6</f>
        <v>Uniform</v>
      </c>
      <c r="J9" s="89"/>
      <c r="K9" s="89"/>
      <c r="L9" s="89"/>
      <c r="M9" s="98"/>
    </row>
    <row r="10" spans="3:13" ht="18">
      <c r="C10" s="103"/>
      <c r="D10" s="87"/>
      <c r="E10" s="89"/>
      <c r="F10" s="89"/>
      <c r="G10" s="89"/>
      <c r="H10" s="93"/>
      <c r="I10" s="94"/>
      <c r="J10" s="89"/>
      <c r="K10" s="89"/>
      <c r="L10" s="89"/>
      <c r="M10" s="98"/>
    </row>
    <row r="11" spans="3:13" ht="15">
      <c r="C11" s="103"/>
      <c r="D11" s="89"/>
      <c r="E11" s="89"/>
      <c r="F11" s="89"/>
      <c r="G11" s="89"/>
      <c r="H11" s="89"/>
      <c r="I11" s="89"/>
      <c r="J11" s="89"/>
      <c r="K11" s="89"/>
      <c r="L11" s="89"/>
      <c r="M11" s="98"/>
    </row>
    <row r="12" spans="3:13" ht="15">
      <c r="C12" s="103"/>
      <c r="D12" s="89"/>
      <c r="E12" s="89"/>
      <c r="F12" s="89"/>
      <c r="G12" s="89"/>
      <c r="H12" s="89"/>
      <c r="I12" s="89"/>
      <c r="J12" s="89"/>
      <c r="K12" s="89"/>
      <c r="L12" s="89"/>
      <c r="M12" s="98"/>
    </row>
    <row r="13" spans="3:13" ht="15">
      <c r="C13" s="103"/>
      <c r="D13" s="89"/>
      <c r="E13" s="79"/>
      <c r="F13" s="80"/>
      <c r="G13" s="80"/>
      <c r="H13" s="80"/>
      <c r="I13" s="80"/>
      <c r="J13" s="80"/>
      <c r="K13" s="84"/>
      <c r="L13" s="89"/>
      <c r="M13" s="98"/>
    </row>
    <row r="14" spans="3:13" ht="15.75">
      <c r="C14" s="103"/>
      <c r="D14" s="89"/>
      <c r="E14" s="70"/>
      <c r="F14" s="71"/>
      <c r="G14" s="82" t="s">
        <v>79</v>
      </c>
      <c r="H14" s="83" t="str">
        <f>Income!$D$2</f>
        <v>Enter Date</v>
      </c>
      <c r="I14" s="71"/>
      <c r="J14" s="86">
        <v>32.67</v>
      </c>
      <c r="K14" s="75"/>
      <c r="L14" s="89"/>
      <c r="M14" s="98"/>
    </row>
    <row r="15" spans="3:13" ht="15">
      <c r="C15" s="103"/>
      <c r="D15" s="89"/>
      <c r="E15" s="70"/>
      <c r="F15" s="71"/>
      <c r="G15" s="71"/>
      <c r="H15" s="73"/>
      <c r="I15" s="71"/>
      <c r="J15" s="71"/>
      <c r="K15" s="75"/>
      <c r="L15" s="89"/>
      <c r="M15" s="98"/>
    </row>
    <row r="16" spans="3:13" ht="15.75">
      <c r="C16" s="103"/>
      <c r="D16" s="89"/>
      <c r="E16" s="70"/>
      <c r="F16" s="71"/>
      <c r="G16" s="82" t="s">
        <v>78</v>
      </c>
      <c r="H16" s="83">
        <f ca="1">NOW()</f>
        <v>38707.68873206018</v>
      </c>
      <c r="I16" s="71"/>
      <c r="J16" s="81">
        <f>Income!J29</f>
        <v>0</v>
      </c>
      <c r="K16" s="75"/>
      <c r="L16" s="89"/>
      <c r="M16" s="98"/>
    </row>
    <row r="17" spans="3:13" ht="15">
      <c r="C17" s="103"/>
      <c r="D17" s="89"/>
      <c r="E17" s="70"/>
      <c r="F17" s="71"/>
      <c r="G17" s="71"/>
      <c r="H17" s="73"/>
      <c r="I17" s="71"/>
      <c r="J17" s="71"/>
      <c r="K17" s="75"/>
      <c r="L17" s="89"/>
      <c r="M17" s="98"/>
    </row>
    <row r="18" spans="3:13" ht="15.75">
      <c r="C18" s="103"/>
      <c r="D18" s="89"/>
      <c r="E18" s="70"/>
      <c r="F18" s="71"/>
      <c r="G18" s="82" t="s">
        <v>80</v>
      </c>
      <c r="H18" s="83">
        <f ca="1">NOW()</f>
        <v>38707.68873206018</v>
      </c>
      <c r="I18" s="71"/>
      <c r="J18" s="81">
        <f>Expenditure!J26</f>
        <v>0</v>
      </c>
      <c r="K18" s="75"/>
      <c r="L18" s="89"/>
      <c r="M18" s="98"/>
    </row>
    <row r="19" spans="3:13" ht="15">
      <c r="C19" s="103"/>
      <c r="D19" s="89"/>
      <c r="E19" s="70"/>
      <c r="F19" s="71"/>
      <c r="G19" s="71"/>
      <c r="H19" s="71"/>
      <c r="I19" s="71"/>
      <c r="J19" s="72"/>
      <c r="K19" s="75"/>
      <c r="L19" s="89"/>
      <c r="M19" s="98"/>
    </row>
    <row r="20" spans="3:13" ht="15">
      <c r="C20" s="103"/>
      <c r="D20" s="89"/>
      <c r="E20" s="70"/>
      <c r="F20" s="71"/>
      <c r="G20" s="71"/>
      <c r="H20" s="71"/>
      <c r="I20" s="71"/>
      <c r="J20" s="71"/>
      <c r="K20" s="75"/>
      <c r="L20" s="89"/>
      <c r="M20" s="98"/>
    </row>
    <row r="21" spans="3:13" ht="15.75">
      <c r="C21" s="103"/>
      <c r="D21" s="89"/>
      <c r="E21" s="70"/>
      <c r="F21" s="71"/>
      <c r="G21" s="82" t="s">
        <v>81</v>
      </c>
      <c r="H21" s="83">
        <f ca="1">NOW()</f>
        <v>38707.68873206018</v>
      </c>
      <c r="I21" s="71"/>
      <c r="J21" s="81">
        <f>J14+J16-J18</f>
        <v>32.67</v>
      </c>
      <c r="K21" s="75"/>
      <c r="L21" s="89"/>
      <c r="M21" s="98"/>
    </row>
    <row r="22" spans="3:13" ht="15">
      <c r="C22" s="103"/>
      <c r="D22" s="89"/>
      <c r="E22" s="70"/>
      <c r="F22" s="74" t="s">
        <v>83</v>
      </c>
      <c r="G22" s="85" t="str">
        <f>I9&amp;" category"</f>
        <v>Uniform category</v>
      </c>
      <c r="H22" s="71"/>
      <c r="I22" s="71"/>
      <c r="J22" s="71"/>
      <c r="K22" s="75"/>
      <c r="L22" s="89"/>
      <c r="M22" s="98"/>
    </row>
    <row r="23" spans="3:13" ht="15.75" thickBot="1">
      <c r="C23" s="103"/>
      <c r="D23" s="89"/>
      <c r="E23" s="76"/>
      <c r="F23" s="77"/>
      <c r="G23" s="77"/>
      <c r="H23" s="77"/>
      <c r="I23" s="77"/>
      <c r="J23" s="77"/>
      <c r="K23" s="78"/>
      <c r="L23" s="89"/>
      <c r="M23" s="98"/>
    </row>
    <row r="24" spans="3:13" ht="15">
      <c r="C24" s="103"/>
      <c r="D24" s="89"/>
      <c r="E24" s="89"/>
      <c r="F24" s="89"/>
      <c r="G24" s="89"/>
      <c r="H24" s="89"/>
      <c r="I24" s="89"/>
      <c r="J24" s="89"/>
      <c r="K24" s="89"/>
      <c r="L24" s="89"/>
      <c r="M24" s="98"/>
    </row>
    <row r="25" spans="3:13" ht="4.5" customHeight="1" thickBot="1">
      <c r="C25" s="104"/>
      <c r="D25" s="95"/>
      <c r="E25" s="95"/>
      <c r="F25" s="95"/>
      <c r="G25" s="95"/>
      <c r="H25" s="95"/>
      <c r="I25" s="95"/>
      <c r="J25" s="95"/>
      <c r="K25" s="95"/>
      <c r="L25" s="95"/>
      <c r="M25" s="96"/>
    </row>
    <row r="26" ht="12.75"/>
    <row r="27" ht="12.75"/>
    <row r="28" ht="12.75"/>
  </sheetData>
  <sheetProtection password="DD49" sheet="1" objects="1" scenarios="1"/>
  <dataValidations count="2">
    <dataValidation type="custom" allowBlank="1" showInputMessage="1" showErrorMessage="1" sqref="G16:H16 G18:H18 H5 G14:H14 H7 H9:H10 H21 F21:G22">
      <formula1>"no change"</formula1>
    </dataValidation>
    <dataValidation allowBlank="1" showInputMessage="1" showErrorMessage="1" promptTitle="OPENING BALANCE" prompt="&#10;If you have a balance brought forward from last year for this category enter it here." sqref="J14"/>
  </dataValidations>
  <printOptions horizontalCentered="1"/>
  <pageMargins left="0.5511811023622047" right="0.5511811023622047" top="0.7874015748031497" bottom="0.7874015748031497" header="0.5118110236220472" footer="0.5118110236220472"/>
  <pageSetup blackAndWhite="1" fitToHeight="1" fitToWidth="1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C3:M25"/>
  <sheetViews>
    <sheetView showGridLines="0" showRowColHeaders="0" workbookViewId="0" topLeftCell="A1">
      <selection activeCell="J14" sqref="J14"/>
    </sheetView>
  </sheetViews>
  <sheetFormatPr defaultColWidth="9.140625" defaultRowHeight="12.75" zeroHeight="1"/>
  <cols>
    <col min="1" max="1" width="9.140625" style="68" customWidth="1"/>
    <col min="2" max="2" width="3.7109375" style="68" customWidth="1"/>
    <col min="3" max="3" width="0.85546875" style="68" customWidth="1"/>
    <col min="4" max="4" width="8.7109375" style="68" customWidth="1"/>
    <col min="5" max="7" width="9.7109375" style="68" customWidth="1"/>
    <col min="8" max="8" width="15.7109375" style="68" customWidth="1"/>
    <col min="9" max="9" width="9.7109375" style="68" customWidth="1"/>
    <col min="10" max="10" width="14.7109375" style="68" customWidth="1"/>
    <col min="11" max="11" width="9.7109375" style="68" customWidth="1"/>
    <col min="12" max="12" width="8.7109375" style="68" customWidth="1"/>
    <col min="13" max="13" width="0.85546875" style="68" customWidth="1"/>
    <col min="14" max="14" width="3.7109375" style="68" customWidth="1"/>
    <col min="15" max="15" width="9.140625" style="68" customWidth="1"/>
    <col min="16" max="16384" width="0" style="68" hidden="1" customWidth="1"/>
  </cols>
  <sheetData>
    <row r="1" ht="21" customHeight="1"/>
    <row r="2" ht="13.5" thickBot="1"/>
    <row r="3" spans="3:13" ht="4.5" customHeight="1">
      <c r="C3" s="101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3:13" ht="6" customHeight="1">
      <c r="C4" s="102"/>
      <c r="D4" s="87"/>
      <c r="E4" s="87"/>
      <c r="F4" s="87"/>
      <c r="G4" s="87"/>
      <c r="H4" s="87"/>
      <c r="I4" s="87"/>
      <c r="J4" s="87"/>
      <c r="K4" s="87"/>
      <c r="L4" s="87"/>
      <c r="M4" s="97"/>
    </row>
    <row r="5" spans="3:13" ht="18">
      <c r="C5" s="102"/>
      <c r="D5" s="87"/>
      <c r="E5" s="87"/>
      <c r="F5" s="87"/>
      <c r="G5" s="87"/>
      <c r="H5" s="88" t="str">
        <f>Income!H2</f>
        <v>The Avenue School</v>
      </c>
      <c r="I5" s="87"/>
      <c r="J5" s="87"/>
      <c r="K5" s="87"/>
      <c r="L5" s="87"/>
      <c r="M5" s="97"/>
    </row>
    <row r="6" spans="3:13" ht="15.75">
      <c r="C6" s="103"/>
      <c r="D6" s="89"/>
      <c r="E6" s="90"/>
      <c r="F6" s="89"/>
      <c r="G6" s="89"/>
      <c r="H6" s="89"/>
      <c r="I6" s="89"/>
      <c r="J6" s="89"/>
      <c r="K6" s="90"/>
      <c r="L6" s="89"/>
      <c r="M6" s="98"/>
    </row>
    <row r="7" spans="3:13" ht="16.5">
      <c r="C7" s="103"/>
      <c r="D7" s="89"/>
      <c r="E7" s="89"/>
      <c r="F7" s="89"/>
      <c r="G7" s="89"/>
      <c r="H7" s="91" t="s">
        <v>77</v>
      </c>
      <c r="I7" s="89"/>
      <c r="J7" s="89"/>
      <c r="K7" s="89"/>
      <c r="L7" s="89"/>
      <c r="M7" s="98"/>
    </row>
    <row r="8" spans="3:13" ht="15">
      <c r="C8" s="103"/>
      <c r="D8" s="89"/>
      <c r="E8" s="89"/>
      <c r="F8" s="89"/>
      <c r="G8" s="89"/>
      <c r="H8" s="89"/>
      <c r="I8" s="89"/>
      <c r="J8" s="89"/>
      <c r="K8" s="89"/>
      <c r="L8" s="89"/>
      <c r="M8" s="98"/>
    </row>
    <row r="9" spans="3:13" ht="18">
      <c r="C9" s="103"/>
      <c r="D9" s="87"/>
      <c r="E9" s="89"/>
      <c r="F9" s="89"/>
      <c r="G9" s="89"/>
      <c r="H9" s="92" t="s">
        <v>82</v>
      </c>
      <c r="I9" s="105" t="str">
        <f>Income!K6</f>
        <v>misc.</v>
      </c>
      <c r="J9" s="89"/>
      <c r="K9" s="89"/>
      <c r="L9" s="89"/>
      <c r="M9" s="98"/>
    </row>
    <row r="10" spans="3:13" ht="18">
      <c r="C10" s="103"/>
      <c r="D10" s="87"/>
      <c r="E10" s="89"/>
      <c r="F10" s="89"/>
      <c r="G10" s="89"/>
      <c r="H10" s="93"/>
      <c r="I10" s="94"/>
      <c r="J10" s="89"/>
      <c r="K10" s="89"/>
      <c r="L10" s="89"/>
      <c r="M10" s="98"/>
    </row>
    <row r="11" spans="3:13" ht="15">
      <c r="C11" s="103"/>
      <c r="D11" s="89"/>
      <c r="E11" s="89"/>
      <c r="F11" s="89"/>
      <c r="G11" s="89"/>
      <c r="H11" s="89"/>
      <c r="I11" s="89"/>
      <c r="J11" s="89"/>
      <c r="K11" s="89"/>
      <c r="L11" s="89"/>
      <c r="M11" s="98"/>
    </row>
    <row r="12" spans="3:13" ht="15">
      <c r="C12" s="103"/>
      <c r="D12" s="89"/>
      <c r="E12" s="89"/>
      <c r="F12" s="89"/>
      <c r="G12" s="89"/>
      <c r="H12" s="89"/>
      <c r="I12" s="89"/>
      <c r="J12" s="89"/>
      <c r="K12" s="89"/>
      <c r="L12" s="89"/>
      <c r="M12" s="98"/>
    </row>
    <row r="13" spans="3:13" ht="15">
      <c r="C13" s="103"/>
      <c r="D13" s="89"/>
      <c r="E13" s="79"/>
      <c r="F13" s="80"/>
      <c r="G13" s="80"/>
      <c r="H13" s="80"/>
      <c r="I13" s="80"/>
      <c r="J13" s="80"/>
      <c r="K13" s="84"/>
      <c r="L13" s="89"/>
      <c r="M13" s="98"/>
    </row>
    <row r="14" spans="3:13" ht="15.75">
      <c r="C14" s="103"/>
      <c r="D14" s="89"/>
      <c r="E14" s="70"/>
      <c r="F14" s="71"/>
      <c r="G14" s="82" t="s">
        <v>79</v>
      </c>
      <c r="H14" s="83" t="str">
        <f>Income!$D$2</f>
        <v>Enter Date</v>
      </c>
      <c r="I14" s="71"/>
      <c r="J14" s="86">
        <v>301.15</v>
      </c>
      <c r="K14" s="75"/>
      <c r="L14" s="89"/>
      <c r="M14" s="98"/>
    </row>
    <row r="15" spans="3:13" ht="15">
      <c r="C15" s="103"/>
      <c r="D15" s="89"/>
      <c r="E15" s="70"/>
      <c r="F15" s="71"/>
      <c r="G15" s="71"/>
      <c r="H15" s="73"/>
      <c r="I15" s="71"/>
      <c r="J15" s="71"/>
      <c r="K15" s="75"/>
      <c r="L15" s="89"/>
      <c r="M15" s="98"/>
    </row>
    <row r="16" spans="3:13" ht="15.75">
      <c r="C16" s="103"/>
      <c r="D16" s="89"/>
      <c r="E16" s="70"/>
      <c r="F16" s="71"/>
      <c r="G16" s="82" t="s">
        <v>78</v>
      </c>
      <c r="H16" s="83">
        <f ca="1">NOW()</f>
        <v>38707.68873206018</v>
      </c>
      <c r="I16" s="71"/>
      <c r="J16" s="81">
        <f>Income!K29</f>
        <v>0</v>
      </c>
      <c r="K16" s="75"/>
      <c r="L16" s="89"/>
      <c r="M16" s="98"/>
    </row>
    <row r="17" spans="3:13" ht="15">
      <c r="C17" s="103"/>
      <c r="D17" s="89"/>
      <c r="E17" s="70"/>
      <c r="F17" s="71"/>
      <c r="G17" s="71"/>
      <c r="H17" s="73"/>
      <c r="I17" s="71"/>
      <c r="J17" s="71"/>
      <c r="K17" s="75"/>
      <c r="L17" s="89"/>
      <c r="M17" s="98"/>
    </row>
    <row r="18" spans="3:13" ht="15.75">
      <c r="C18" s="103"/>
      <c r="D18" s="89"/>
      <c r="E18" s="70"/>
      <c r="F18" s="71"/>
      <c r="G18" s="82" t="s">
        <v>80</v>
      </c>
      <c r="H18" s="83">
        <f ca="1">NOW()</f>
        <v>38707.68873206018</v>
      </c>
      <c r="I18" s="71"/>
      <c r="J18" s="81">
        <f>Expenditure!K26</f>
        <v>0</v>
      </c>
      <c r="K18" s="75"/>
      <c r="L18" s="89"/>
      <c r="M18" s="98"/>
    </row>
    <row r="19" spans="3:13" ht="15">
      <c r="C19" s="103"/>
      <c r="D19" s="89"/>
      <c r="E19" s="70"/>
      <c r="F19" s="71"/>
      <c r="G19" s="71"/>
      <c r="H19" s="71"/>
      <c r="I19" s="71"/>
      <c r="J19" s="72"/>
      <c r="K19" s="75"/>
      <c r="L19" s="89"/>
      <c r="M19" s="98"/>
    </row>
    <row r="20" spans="3:13" ht="15">
      <c r="C20" s="103"/>
      <c r="D20" s="89"/>
      <c r="E20" s="70"/>
      <c r="F20" s="71"/>
      <c r="G20" s="71"/>
      <c r="H20" s="71"/>
      <c r="I20" s="71"/>
      <c r="J20" s="71"/>
      <c r="K20" s="75"/>
      <c r="L20" s="89"/>
      <c r="M20" s="98"/>
    </row>
    <row r="21" spans="3:13" ht="15.75">
      <c r="C21" s="103"/>
      <c r="D21" s="89"/>
      <c r="E21" s="70"/>
      <c r="F21" s="71"/>
      <c r="G21" s="82" t="s">
        <v>81</v>
      </c>
      <c r="H21" s="83">
        <f ca="1">NOW()</f>
        <v>38707.68873206018</v>
      </c>
      <c r="I21" s="71"/>
      <c r="J21" s="81">
        <f>J14+J16-J18</f>
        <v>301.15</v>
      </c>
      <c r="K21" s="75"/>
      <c r="L21" s="89"/>
      <c r="M21" s="98"/>
    </row>
    <row r="22" spans="3:13" ht="15">
      <c r="C22" s="103"/>
      <c r="D22" s="89"/>
      <c r="E22" s="70"/>
      <c r="F22" s="74" t="s">
        <v>83</v>
      </c>
      <c r="G22" s="85" t="str">
        <f>I9&amp;" category"</f>
        <v>misc. category</v>
      </c>
      <c r="H22" s="71"/>
      <c r="I22" s="71"/>
      <c r="J22" s="71"/>
      <c r="K22" s="75"/>
      <c r="L22" s="89"/>
      <c r="M22" s="98"/>
    </row>
    <row r="23" spans="3:13" ht="15.75" thickBot="1">
      <c r="C23" s="103"/>
      <c r="D23" s="89"/>
      <c r="E23" s="76"/>
      <c r="F23" s="77"/>
      <c r="G23" s="77"/>
      <c r="H23" s="77"/>
      <c r="I23" s="77"/>
      <c r="J23" s="77"/>
      <c r="K23" s="78"/>
      <c r="L23" s="89"/>
      <c r="M23" s="98"/>
    </row>
    <row r="24" spans="3:13" ht="15">
      <c r="C24" s="103"/>
      <c r="D24" s="89"/>
      <c r="E24" s="89"/>
      <c r="F24" s="89"/>
      <c r="G24" s="89"/>
      <c r="H24" s="89"/>
      <c r="I24" s="89"/>
      <c r="J24" s="89"/>
      <c r="K24" s="89"/>
      <c r="L24" s="89"/>
      <c r="M24" s="98"/>
    </row>
    <row r="25" spans="3:13" ht="4.5" customHeight="1" thickBot="1">
      <c r="C25" s="104"/>
      <c r="D25" s="95"/>
      <c r="E25" s="95"/>
      <c r="F25" s="95"/>
      <c r="G25" s="95"/>
      <c r="H25" s="95"/>
      <c r="I25" s="95"/>
      <c r="J25" s="95"/>
      <c r="K25" s="95"/>
      <c r="L25" s="95"/>
      <c r="M25" s="96"/>
    </row>
    <row r="26" ht="12.75"/>
    <row r="27" ht="12.75"/>
    <row r="28" ht="12.75"/>
  </sheetData>
  <sheetProtection password="DD49" sheet="1" objects="1" scenarios="1"/>
  <dataValidations count="2">
    <dataValidation type="custom" allowBlank="1" showInputMessage="1" showErrorMessage="1" sqref="G16:H16 G18:H18 H5 G14:H14 H7 H9:H10 H21 F21:G22">
      <formula1>"no change"</formula1>
    </dataValidation>
    <dataValidation allowBlank="1" showInputMessage="1" showErrorMessage="1" promptTitle="OPENING BALANCE" prompt="&#10;If you have a balance brought forward from last year for this category enter it here." sqref="J14"/>
  </dataValidations>
  <printOptions horizontalCentered="1"/>
  <pageMargins left="0.5511811023622047" right="0.5511811023622047" top="0.7874015748031497" bottom="0.7874015748031497" header="0.5118110236220472" footer="0.5118110236220472"/>
  <pageSetup blackAndWhite="1" fitToHeight="1" fitToWidth="1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EXCEL'ED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Llewellyn</dc:creator>
  <cp:keywords/>
  <dc:description/>
  <cp:lastModifiedBy>Steve Llewellyn</cp:lastModifiedBy>
  <cp:lastPrinted>2005-12-01T12:28:07Z</cp:lastPrinted>
  <dcterms:created xsi:type="dcterms:W3CDTF">1998-07-20T16:34:06Z</dcterms:created>
  <dcterms:modified xsi:type="dcterms:W3CDTF">2005-12-21T16:31:47Z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